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CB1" lockStructure="1"/>
  <bookViews>
    <workbookView xWindow="240" yWindow="105" windowWidth="14805" windowHeight="8010"/>
  </bookViews>
  <sheets>
    <sheet name="Contraintes-déformations" sheetId="4" r:id="rId1"/>
    <sheet name="Calculs" sheetId="5" state="hidden" r:id="rId2"/>
  </sheets>
  <calcPr calcId="145621"/>
</workbook>
</file>

<file path=xl/calcChain.xml><?xml version="1.0" encoding="utf-8"?>
<calcChain xmlns="http://schemas.openxmlformats.org/spreadsheetml/2006/main">
  <c r="G7" i="4" l="1"/>
  <c r="G4" i="4"/>
  <c r="G5" i="4" s="1"/>
  <c r="G3" i="4"/>
  <c r="G6" i="4" s="1"/>
  <c r="D5" i="4"/>
  <c r="C3" i="5" l="1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1" i="5"/>
  <c r="C33" i="5"/>
  <c r="C35" i="5"/>
  <c r="C37" i="5"/>
  <c r="C39" i="5"/>
  <c r="C41" i="5"/>
  <c r="C43" i="5"/>
  <c r="C45" i="5"/>
  <c r="C47" i="5"/>
  <c r="C49" i="5"/>
  <c r="C51" i="5"/>
  <c r="C53" i="5"/>
  <c r="C55" i="5"/>
  <c r="C57" i="5"/>
  <c r="C59" i="5"/>
  <c r="C61" i="5"/>
  <c r="C63" i="5"/>
  <c r="C65" i="5"/>
  <c r="C67" i="5"/>
  <c r="C69" i="5"/>
  <c r="C71" i="5"/>
  <c r="C73" i="5"/>
  <c r="C75" i="5"/>
  <c r="C77" i="5"/>
  <c r="C79" i="5"/>
  <c r="C81" i="5"/>
  <c r="C83" i="5"/>
  <c r="C85" i="5"/>
  <c r="C87" i="5"/>
  <c r="C89" i="5"/>
  <c r="C91" i="5"/>
  <c r="C93" i="5"/>
  <c r="C95" i="5"/>
  <c r="C97" i="5"/>
  <c r="C99" i="5"/>
  <c r="C101" i="5"/>
  <c r="C103" i="5"/>
  <c r="C105" i="5"/>
  <c r="C107" i="5"/>
  <c r="C109" i="5"/>
  <c r="C111" i="5"/>
  <c r="C113" i="5"/>
  <c r="C115" i="5"/>
  <c r="C117" i="5"/>
  <c r="C119" i="5"/>
  <c r="C121" i="5"/>
  <c r="C123" i="5"/>
  <c r="C125" i="5"/>
  <c r="C127" i="5"/>
  <c r="C129" i="5"/>
  <c r="C131" i="5"/>
  <c r="C133" i="5"/>
  <c r="C135" i="5"/>
  <c r="C137" i="5"/>
  <c r="C139" i="5"/>
  <c r="C141" i="5"/>
  <c r="C143" i="5"/>
  <c r="C145" i="5"/>
  <c r="C147" i="5"/>
  <c r="C149" i="5"/>
  <c r="C151" i="5"/>
  <c r="C153" i="5"/>
  <c r="C155" i="5"/>
  <c r="C157" i="5"/>
  <c r="C159" i="5"/>
  <c r="C161" i="5"/>
  <c r="C163" i="5"/>
  <c r="C165" i="5"/>
  <c r="C167" i="5"/>
  <c r="C169" i="5"/>
  <c r="C171" i="5"/>
  <c r="C4" i="5"/>
  <c r="C6" i="5"/>
  <c r="C8" i="5"/>
  <c r="C10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8" i="5"/>
  <c r="C60" i="5"/>
  <c r="C62" i="5"/>
  <c r="C64" i="5"/>
  <c r="C66" i="5"/>
  <c r="C68" i="5"/>
  <c r="C70" i="5"/>
  <c r="C72" i="5"/>
  <c r="C74" i="5"/>
  <c r="C76" i="5"/>
  <c r="C78" i="5"/>
  <c r="C80" i="5"/>
  <c r="C82" i="5"/>
  <c r="C84" i="5"/>
  <c r="C86" i="5"/>
  <c r="C88" i="5"/>
  <c r="C90" i="5"/>
  <c r="C92" i="5"/>
  <c r="C94" i="5"/>
  <c r="C96" i="5"/>
  <c r="C98" i="5"/>
  <c r="C100" i="5"/>
  <c r="C102" i="5"/>
  <c r="C104" i="5"/>
  <c r="C106" i="5"/>
  <c r="C108" i="5"/>
  <c r="C110" i="5"/>
  <c r="C112" i="5"/>
  <c r="C114" i="5"/>
  <c r="C116" i="5"/>
  <c r="C118" i="5"/>
  <c r="C120" i="5"/>
  <c r="C122" i="5"/>
  <c r="C124" i="5"/>
  <c r="C126" i="5"/>
  <c r="C128" i="5"/>
  <c r="C130" i="5"/>
  <c r="C132" i="5"/>
  <c r="C134" i="5"/>
  <c r="C136" i="5"/>
  <c r="C138" i="5"/>
  <c r="C140" i="5"/>
  <c r="C142" i="5"/>
  <c r="C144" i="5"/>
  <c r="C146" i="5"/>
  <c r="C148" i="5"/>
  <c r="C150" i="5"/>
  <c r="C152" i="5"/>
  <c r="C154" i="5"/>
  <c r="C156" i="5"/>
  <c r="C158" i="5"/>
  <c r="C160" i="5"/>
  <c r="C162" i="5"/>
  <c r="C164" i="5"/>
  <c r="C166" i="5"/>
  <c r="C168" i="5"/>
  <c r="C172" i="5"/>
  <c r="C174" i="5"/>
  <c r="C176" i="5"/>
  <c r="C178" i="5"/>
  <c r="C180" i="5"/>
  <c r="C182" i="5"/>
  <c r="C184" i="5"/>
  <c r="C186" i="5"/>
  <c r="C188" i="5"/>
  <c r="C190" i="5"/>
  <c r="C192" i="5"/>
  <c r="C194" i="5"/>
  <c r="C196" i="5"/>
  <c r="C198" i="5"/>
  <c r="C200" i="5"/>
  <c r="C202" i="5"/>
  <c r="C204" i="5"/>
  <c r="C206" i="5"/>
  <c r="C208" i="5"/>
  <c r="C210" i="5"/>
  <c r="C212" i="5"/>
  <c r="C214" i="5"/>
  <c r="C216" i="5"/>
  <c r="C218" i="5"/>
  <c r="C220" i="5"/>
  <c r="C222" i="5"/>
  <c r="C224" i="5"/>
  <c r="C226" i="5"/>
  <c r="C228" i="5"/>
  <c r="C230" i="5"/>
  <c r="C232" i="5"/>
  <c r="C234" i="5"/>
  <c r="C236" i="5"/>
  <c r="C238" i="5"/>
  <c r="C240" i="5"/>
  <c r="C242" i="5"/>
  <c r="C244" i="5"/>
  <c r="C246" i="5"/>
  <c r="C248" i="5"/>
  <c r="C250" i="5"/>
  <c r="C252" i="5"/>
  <c r="C254" i="5"/>
  <c r="C256" i="5"/>
  <c r="C258" i="5"/>
  <c r="C260" i="5"/>
  <c r="C262" i="5"/>
  <c r="C264" i="5"/>
  <c r="C266" i="5"/>
  <c r="C268" i="5"/>
  <c r="C272" i="5"/>
  <c r="C170" i="5"/>
  <c r="C173" i="5"/>
  <c r="C175" i="5"/>
  <c r="C177" i="5"/>
  <c r="C179" i="5"/>
  <c r="C181" i="5"/>
  <c r="C183" i="5"/>
  <c r="C185" i="5"/>
  <c r="C187" i="5"/>
  <c r="C189" i="5"/>
  <c r="C191" i="5"/>
  <c r="C193" i="5"/>
  <c r="C195" i="5"/>
  <c r="C197" i="5"/>
  <c r="C199" i="5"/>
  <c r="C201" i="5"/>
  <c r="C203" i="5"/>
  <c r="C205" i="5"/>
  <c r="C207" i="5"/>
  <c r="C209" i="5"/>
  <c r="C211" i="5"/>
  <c r="C213" i="5"/>
  <c r="C215" i="5"/>
  <c r="C217" i="5"/>
  <c r="C219" i="5"/>
  <c r="C221" i="5"/>
  <c r="C223" i="5"/>
  <c r="C225" i="5"/>
  <c r="C227" i="5"/>
  <c r="C229" i="5"/>
  <c r="C231" i="5"/>
  <c r="C233" i="5"/>
  <c r="C235" i="5"/>
  <c r="C237" i="5"/>
  <c r="C239" i="5"/>
  <c r="C241" i="5"/>
  <c r="C243" i="5"/>
  <c r="C245" i="5"/>
  <c r="C247" i="5"/>
  <c r="C249" i="5"/>
  <c r="C251" i="5"/>
  <c r="C253" i="5"/>
  <c r="C255" i="5"/>
  <c r="C257" i="5"/>
  <c r="C259" i="5"/>
  <c r="C261" i="5"/>
  <c r="C263" i="5"/>
  <c r="C265" i="5"/>
  <c r="C267" i="5"/>
  <c r="C269" i="5"/>
  <c r="C271" i="5"/>
  <c r="C2" i="5"/>
  <c r="C270" i="5"/>
  <c r="G9" i="4"/>
  <c r="B3" i="5"/>
  <c r="B5" i="5"/>
  <c r="B7" i="5"/>
  <c r="B4" i="5"/>
  <c r="B8" i="5"/>
  <c r="B2" i="5"/>
  <c r="B6" i="5"/>
  <c r="G8" i="4"/>
  <c r="B13" i="5" s="1"/>
  <c r="B9" i="5" l="1"/>
  <c r="B10" i="5"/>
  <c r="B269" i="5"/>
  <c r="B257" i="5"/>
  <c r="B247" i="5"/>
  <c r="B237" i="5"/>
  <c r="B233" i="5"/>
  <c r="B229" i="5"/>
  <c r="B225" i="5"/>
  <c r="B221" i="5"/>
  <c r="B217" i="5"/>
  <c r="B213" i="5"/>
  <c r="B209" i="5"/>
  <c r="B205" i="5"/>
  <c r="B201" i="5"/>
  <c r="B197" i="5"/>
  <c r="B193" i="5"/>
  <c r="B189" i="5"/>
  <c r="B185" i="5"/>
  <c r="B267" i="5"/>
  <c r="B261" i="5"/>
  <c r="B255" i="5"/>
  <c r="B249" i="5"/>
  <c r="B243" i="5"/>
  <c r="B272" i="5"/>
  <c r="B268" i="5"/>
  <c r="B264" i="5"/>
  <c r="B260" i="5"/>
  <c r="B256" i="5"/>
  <c r="B252" i="5"/>
  <c r="B248" i="5"/>
  <c r="B244" i="5"/>
  <c r="B240" i="5"/>
  <c r="B236" i="5"/>
  <c r="B232" i="5"/>
  <c r="B228" i="5"/>
  <c r="B224" i="5"/>
  <c r="B220" i="5"/>
  <c r="B216" i="5"/>
  <c r="B212" i="5"/>
  <c r="B208" i="5"/>
  <c r="B204" i="5"/>
  <c r="B200" i="5"/>
  <c r="B196" i="5"/>
  <c r="B192" i="5"/>
  <c r="B188" i="5"/>
  <c r="B184" i="5"/>
  <c r="B263" i="5"/>
  <c r="B251" i="5"/>
  <c r="B241" i="5"/>
  <c r="B235" i="5"/>
  <c r="B231" i="5"/>
  <c r="B227" i="5"/>
  <c r="B223" i="5"/>
  <c r="B219" i="5"/>
  <c r="B215" i="5"/>
  <c r="B211" i="5"/>
  <c r="B207" i="5"/>
  <c r="B203" i="5"/>
  <c r="B199" i="5"/>
  <c r="B195" i="5"/>
  <c r="B191" i="5"/>
  <c r="B187" i="5"/>
  <c r="B183" i="5"/>
  <c r="B271" i="5"/>
  <c r="B265" i="5"/>
  <c r="B259" i="5"/>
  <c r="B253" i="5"/>
  <c r="B245" i="5"/>
  <c r="B239" i="5"/>
  <c r="B270" i="5"/>
  <c r="B266" i="5"/>
  <c r="B262" i="5"/>
  <c r="B258" i="5"/>
  <c r="B254" i="5"/>
  <c r="B250" i="5"/>
  <c r="B246" i="5"/>
  <c r="B242" i="5"/>
  <c r="B238" i="5"/>
  <c r="B234" i="5"/>
  <c r="B230" i="5"/>
  <c r="B226" i="5"/>
  <c r="B222" i="5"/>
  <c r="B218" i="5"/>
  <c r="B214" i="5"/>
  <c r="B210" i="5"/>
  <c r="B206" i="5"/>
  <c r="B202" i="5"/>
  <c r="B198" i="5"/>
  <c r="B194" i="5"/>
  <c r="B190" i="5"/>
  <c r="B186" i="5"/>
  <c r="B181" i="5"/>
  <c r="B177" i="5"/>
  <c r="B173" i="5"/>
  <c r="B166" i="5"/>
  <c r="B158" i="5"/>
  <c r="B150" i="5"/>
  <c r="B142" i="5"/>
  <c r="B134" i="5"/>
  <c r="B126" i="5"/>
  <c r="B118" i="5"/>
  <c r="B110" i="5"/>
  <c r="B102" i="5"/>
  <c r="B94" i="5"/>
  <c r="B182" i="5"/>
  <c r="B178" i="5"/>
  <c r="B174" i="5"/>
  <c r="B168" i="5"/>
  <c r="B160" i="5"/>
  <c r="B152" i="5"/>
  <c r="B144" i="5"/>
  <c r="B136" i="5"/>
  <c r="B128" i="5"/>
  <c r="B120" i="5"/>
  <c r="B112" i="5"/>
  <c r="B104" i="5"/>
  <c r="B96" i="5"/>
  <c r="B169" i="5"/>
  <c r="B165" i="5"/>
  <c r="B161" i="5"/>
  <c r="B157" i="5"/>
  <c r="B153" i="5"/>
  <c r="B149" i="5"/>
  <c r="B145" i="5"/>
  <c r="B141" i="5"/>
  <c r="B137" i="5"/>
  <c r="B133" i="5"/>
  <c r="B129" i="5"/>
  <c r="B125" i="5"/>
  <c r="B121" i="5"/>
  <c r="B117" i="5"/>
  <c r="B113" i="5"/>
  <c r="B109" i="5"/>
  <c r="B105" i="5"/>
  <c r="B101" i="5"/>
  <c r="B97" i="5"/>
  <c r="B93" i="5"/>
  <c r="B179" i="5"/>
  <c r="B175" i="5"/>
  <c r="B170" i="5"/>
  <c r="B162" i="5"/>
  <c r="B154" i="5"/>
  <c r="B146" i="5"/>
  <c r="B138" i="5"/>
  <c r="B130" i="5"/>
  <c r="B122" i="5"/>
  <c r="B114" i="5"/>
  <c r="B106" i="5"/>
  <c r="B98" i="5"/>
  <c r="B180" i="5"/>
  <c r="B176" i="5"/>
  <c r="B172" i="5"/>
  <c r="B164" i="5"/>
  <c r="B156" i="5"/>
  <c r="B148" i="5"/>
  <c r="B140" i="5"/>
  <c r="B132" i="5"/>
  <c r="B124" i="5"/>
  <c r="B116" i="5"/>
  <c r="B108" i="5"/>
  <c r="B100" i="5"/>
  <c r="B171" i="5"/>
  <c r="B167" i="5"/>
  <c r="B163" i="5"/>
  <c r="B159" i="5"/>
  <c r="B155" i="5"/>
  <c r="B151" i="5"/>
  <c r="B147" i="5"/>
  <c r="B143" i="5"/>
  <c r="B139" i="5"/>
  <c r="B135" i="5"/>
  <c r="B131" i="5"/>
  <c r="B127" i="5"/>
  <c r="B123" i="5"/>
  <c r="B119" i="5"/>
  <c r="B115" i="5"/>
  <c r="B111" i="5"/>
  <c r="B107" i="5"/>
  <c r="B103" i="5"/>
  <c r="B99" i="5"/>
  <c r="B95" i="5"/>
  <c r="B86" i="5"/>
  <c r="B78" i="5"/>
  <c r="B70" i="5"/>
  <c r="B62" i="5"/>
  <c r="B54" i="5"/>
  <c r="B46" i="5"/>
  <c r="B38" i="5"/>
  <c r="B30" i="5"/>
  <c r="B22" i="5"/>
  <c r="B14" i="5"/>
  <c r="B88" i="5"/>
  <c r="B80" i="5"/>
  <c r="B72" i="5"/>
  <c r="B64" i="5"/>
  <c r="B56" i="5"/>
  <c r="B48" i="5"/>
  <c r="B40" i="5"/>
  <c r="B32" i="5"/>
  <c r="B24" i="5"/>
  <c r="B16" i="5"/>
  <c r="B91" i="5"/>
  <c r="B87" i="5"/>
  <c r="B83" i="5"/>
  <c r="B79" i="5"/>
  <c r="B75" i="5"/>
  <c r="B71" i="5"/>
  <c r="B67" i="5"/>
  <c r="B63" i="5"/>
  <c r="B59" i="5"/>
  <c r="B55" i="5"/>
  <c r="B51" i="5"/>
  <c r="B47" i="5"/>
  <c r="B43" i="5"/>
  <c r="B39" i="5"/>
  <c r="B35" i="5"/>
  <c r="B31" i="5"/>
  <c r="B27" i="5"/>
  <c r="B23" i="5"/>
  <c r="B19" i="5"/>
  <c r="B15" i="5"/>
  <c r="B11" i="5"/>
  <c r="B90" i="5"/>
  <c r="B82" i="5"/>
  <c r="B74" i="5"/>
  <c r="B66" i="5"/>
  <c r="B58" i="5"/>
  <c r="B50" i="5"/>
  <c r="B42" i="5"/>
  <c r="B34" i="5"/>
  <c r="B26" i="5"/>
  <c r="B18" i="5"/>
  <c r="B92" i="5"/>
  <c r="B84" i="5"/>
  <c r="B76" i="5"/>
  <c r="B68" i="5"/>
  <c r="B60" i="5"/>
  <c r="B52" i="5"/>
  <c r="B44" i="5"/>
  <c r="B36" i="5"/>
  <c r="B28" i="5"/>
  <c r="B20" i="5"/>
  <c r="B12" i="5"/>
  <c r="B89" i="5"/>
  <c r="B85" i="5"/>
  <c r="B81" i="5"/>
  <c r="B77" i="5"/>
  <c r="B73" i="5"/>
  <c r="B69" i="5"/>
  <c r="B65" i="5"/>
  <c r="B61" i="5"/>
  <c r="B57" i="5"/>
  <c r="B53" i="5"/>
  <c r="B49" i="5"/>
  <c r="B45" i="5"/>
  <c r="B41" i="5"/>
  <c r="B37" i="5"/>
  <c r="B33" i="5"/>
  <c r="B29" i="5"/>
  <c r="B25" i="5"/>
  <c r="B21" i="5"/>
  <c r="B17" i="5"/>
</calcChain>
</file>

<file path=xl/sharedStrings.xml><?xml version="1.0" encoding="utf-8"?>
<sst xmlns="http://schemas.openxmlformats.org/spreadsheetml/2006/main" count="22" uniqueCount="17">
  <si>
    <t>www.eurocode-2.fr</t>
  </si>
  <si>
    <t>MPa</t>
  </si>
  <si>
    <r>
      <t>γ</t>
    </r>
    <r>
      <rPr>
        <vertAlign val="subscript"/>
        <sz val="11"/>
        <color theme="1"/>
        <rFont val="Cambria"/>
        <family val="1"/>
        <scheme val="major"/>
      </rPr>
      <t>s</t>
    </r>
    <r>
      <rPr>
        <sz val="11"/>
        <color theme="1"/>
        <rFont val="Cambria"/>
        <family val="1"/>
        <scheme val="major"/>
      </rPr>
      <t xml:space="preserve"> = </t>
    </r>
  </si>
  <si>
    <r>
      <t>f</t>
    </r>
    <r>
      <rPr>
        <vertAlign val="subscript"/>
        <sz val="11"/>
        <color theme="1"/>
        <rFont val="Cambria"/>
        <family val="1"/>
        <scheme val="major"/>
      </rPr>
      <t>yk</t>
    </r>
    <r>
      <rPr>
        <sz val="11"/>
        <color theme="1"/>
        <rFont val="Cambria"/>
        <family val="1"/>
        <scheme val="major"/>
      </rPr>
      <t xml:space="preserve"> = </t>
    </r>
  </si>
  <si>
    <t>Classe de ductilité :</t>
  </si>
  <si>
    <t>A</t>
  </si>
  <si>
    <r>
      <t>f</t>
    </r>
    <r>
      <rPr>
        <vertAlign val="subscript"/>
        <sz val="11"/>
        <color theme="1"/>
        <rFont val="Cambria"/>
        <family val="1"/>
        <scheme val="major"/>
      </rPr>
      <t>yd</t>
    </r>
    <r>
      <rPr>
        <sz val="11"/>
        <color theme="1"/>
        <rFont val="Cambria"/>
        <family val="1"/>
        <scheme val="major"/>
      </rPr>
      <t xml:space="preserve"> = </t>
    </r>
  </si>
  <si>
    <r>
      <t>E</t>
    </r>
    <r>
      <rPr>
        <vertAlign val="subscript"/>
        <sz val="11"/>
        <color theme="1"/>
        <rFont val="Cambria"/>
        <family val="1"/>
        <scheme val="major"/>
      </rPr>
      <t>s</t>
    </r>
    <r>
      <rPr>
        <sz val="11"/>
        <color theme="1"/>
        <rFont val="Cambria"/>
        <family val="1"/>
        <scheme val="major"/>
      </rPr>
      <t xml:space="preserve"> = </t>
    </r>
  </si>
  <si>
    <r>
      <t>ε</t>
    </r>
    <r>
      <rPr>
        <vertAlign val="subscript"/>
        <sz val="11"/>
        <color theme="1"/>
        <rFont val="Cambria"/>
        <family val="1"/>
        <scheme val="major"/>
      </rPr>
      <t>uk</t>
    </r>
    <r>
      <rPr>
        <sz val="11"/>
        <color theme="1"/>
        <rFont val="Cambria"/>
        <family val="1"/>
        <scheme val="major"/>
      </rPr>
      <t xml:space="preserve"> = </t>
    </r>
  </si>
  <si>
    <t xml:space="preserve">k = </t>
  </si>
  <si>
    <t>%</t>
  </si>
  <si>
    <r>
      <t>ε</t>
    </r>
    <r>
      <rPr>
        <vertAlign val="subscript"/>
        <sz val="11"/>
        <color theme="1"/>
        <rFont val="Cambria"/>
        <family val="1"/>
        <scheme val="major"/>
      </rPr>
      <t>ud</t>
    </r>
    <r>
      <rPr>
        <sz val="11"/>
        <color theme="1"/>
        <rFont val="Cambria"/>
        <family val="1"/>
        <scheme val="major"/>
      </rPr>
      <t xml:space="preserve"> = </t>
    </r>
  </si>
  <si>
    <r>
      <t>ε</t>
    </r>
    <r>
      <rPr>
        <vertAlign val="subscript"/>
        <sz val="11"/>
        <color theme="1"/>
        <rFont val="Cambria"/>
        <family val="1"/>
        <scheme val="major"/>
      </rPr>
      <t>yd</t>
    </r>
    <r>
      <rPr>
        <sz val="11"/>
        <color theme="1"/>
        <rFont val="Cambria"/>
        <family val="1"/>
        <scheme val="major"/>
      </rPr>
      <t xml:space="preserve"> = </t>
    </r>
  </si>
  <si>
    <t xml:space="preserve">A = </t>
  </si>
  <si>
    <t xml:space="preserve">B = </t>
  </si>
  <si>
    <r>
      <t>ε</t>
    </r>
    <r>
      <rPr>
        <vertAlign val="subscript"/>
        <sz val="11"/>
        <color theme="1"/>
        <rFont val="Cambria"/>
        <family val="1"/>
        <scheme val="major"/>
      </rPr>
      <t>s</t>
    </r>
  </si>
  <si>
    <r>
      <t>σ</t>
    </r>
    <r>
      <rPr>
        <vertAlign val="subscript"/>
        <sz val="11"/>
        <color theme="1"/>
        <rFont val="Calibri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</si>
</sst>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1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sz val="11"/>
      <color rgb="FF00B05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/>
    <xf numFmtId="2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75142260971853E-2"/>
          <c:y val="2.6851575985434258E-2"/>
          <c:w val="0.64979162067358398"/>
          <c:h val="0.80675029265844744"/>
        </c:manualLayout>
      </c:layout>
      <c:lineChart>
        <c:grouping val="standard"/>
        <c:varyColors val="0"/>
        <c:ser>
          <c:idx val="1"/>
          <c:order val="0"/>
          <c:tx>
            <c:v>Diagramme à palier horizontal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Calculs!$C$2:$C$272</c:f>
              <c:numCache>
                <c:formatCode>0.00</c:formatCode>
                <c:ptCount val="2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434.78260869565219</c:v>
                </c:pt>
                <c:pt idx="10">
                  <c:v>434.78260869565219</c:v>
                </c:pt>
                <c:pt idx="11">
                  <c:v>434.78260869565219</c:v>
                </c:pt>
                <c:pt idx="12">
                  <c:v>434.78260869565219</c:v>
                </c:pt>
                <c:pt idx="13">
                  <c:v>434.78260869565219</c:v>
                </c:pt>
                <c:pt idx="14">
                  <c:v>434.78260869565219</c:v>
                </c:pt>
                <c:pt idx="15">
                  <c:v>434.78260869565219</c:v>
                </c:pt>
                <c:pt idx="16">
                  <c:v>434.78260869565219</c:v>
                </c:pt>
                <c:pt idx="17">
                  <c:v>434.78260869565219</c:v>
                </c:pt>
                <c:pt idx="18">
                  <c:v>434.78260869565219</c:v>
                </c:pt>
                <c:pt idx="19">
                  <c:v>434.78260869565219</c:v>
                </c:pt>
                <c:pt idx="20">
                  <c:v>434.78260869565219</c:v>
                </c:pt>
                <c:pt idx="21">
                  <c:v>434.78260869565219</c:v>
                </c:pt>
                <c:pt idx="22">
                  <c:v>434.78260869565219</c:v>
                </c:pt>
                <c:pt idx="23">
                  <c:v>434.78260869565219</c:v>
                </c:pt>
                <c:pt idx="24">
                  <c:v>434.78260869565219</c:v>
                </c:pt>
                <c:pt idx="25">
                  <c:v>434.78260869565219</c:v>
                </c:pt>
                <c:pt idx="26">
                  <c:v>434.78260869565219</c:v>
                </c:pt>
                <c:pt idx="27">
                  <c:v>434.78260869565219</c:v>
                </c:pt>
                <c:pt idx="28">
                  <c:v>434.78260869565219</c:v>
                </c:pt>
                <c:pt idx="29">
                  <c:v>434.78260869565219</c:v>
                </c:pt>
                <c:pt idx="30">
                  <c:v>434.78260869565219</c:v>
                </c:pt>
                <c:pt idx="31">
                  <c:v>434.78260869565219</c:v>
                </c:pt>
                <c:pt idx="32">
                  <c:v>434.78260869565219</c:v>
                </c:pt>
                <c:pt idx="33">
                  <c:v>434.78260869565219</c:v>
                </c:pt>
                <c:pt idx="34">
                  <c:v>434.78260869565219</c:v>
                </c:pt>
                <c:pt idx="35">
                  <c:v>434.78260869565219</c:v>
                </c:pt>
                <c:pt idx="36">
                  <c:v>434.78260869565219</c:v>
                </c:pt>
                <c:pt idx="37">
                  <c:v>434.78260869565219</c:v>
                </c:pt>
                <c:pt idx="38">
                  <c:v>434.78260869565219</c:v>
                </c:pt>
                <c:pt idx="39">
                  <c:v>434.78260869565219</c:v>
                </c:pt>
                <c:pt idx="40">
                  <c:v>434.78260869565219</c:v>
                </c:pt>
                <c:pt idx="41">
                  <c:v>434.78260869565219</c:v>
                </c:pt>
                <c:pt idx="42">
                  <c:v>434.78260869565219</c:v>
                </c:pt>
                <c:pt idx="43">
                  <c:v>434.78260869565219</c:v>
                </c:pt>
                <c:pt idx="44">
                  <c:v>434.78260869565219</c:v>
                </c:pt>
                <c:pt idx="45">
                  <c:v>434.78260869565219</c:v>
                </c:pt>
                <c:pt idx="46">
                  <c:v>434.78260869565219</c:v>
                </c:pt>
                <c:pt idx="47">
                  <c:v>434.78260869565219</c:v>
                </c:pt>
                <c:pt idx="48">
                  <c:v>434.78260869565219</c:v>
                </c:pt>
                <c:pt idx="49">
                  <c:v>434.78260869565219</c:v>
                </c:pt>
                <c:pt idx="50">
                  <c:v>434.78260869565219</c:v>
                </c:pt>
                <c:pt idx="51">
                  <c:v>434.78260869565219</c:v>
                </c:pt>
                <c:pt idx="52">
                  <c:v>434.78260869565219</c:v>
                </c:pt>
                <c:pt idx="53">
                  <c:v>434.78260869565219</c:v>
                </c:pt>
                <c:pt idx="54">
                  <c:v>434.78260869565219</c:v>
                </c:pt>
                <c:pt idx="55">
                  <c:v>434.78260869565219</c:v>
                </c:pt>
                <c:pt idx="56">
                  <c:v>434.78260869565219</c:v>
                </c:pt>
                <c:pt idx="57">
                  <c:v>434.78260869565219</c:v>
                </c:pt>
                <c:pt idx="58">
                  <c:v>434.78260869565219</c:v>
                </c:pt>
                <c:pt idx="59">
                  <c:v>434.78260869565219</c:v>
                </c:pt>
                <c:pt idx="60">
                  <c:v>434.78260869565219</c:v>
                </c:pt>
                <c:pt idx="61">
                  <c:v>434.78260869565219</c:v>
                </c:pt>
                <c:pt idx="62">
                  <c:v>434.78260869565219</c:v>
                </c:pt>
                <c:pt idx="63">
                  <c:v>434.78260869565219</c:v>
                </c:pt>
                <c:pt idx="64">
                  <c:v>434.78260869565219</c:v>
                </c:pt>
                <c:pt idx="65">
                  <c:v>434.78260869565219</c:v>
                </c:pt>
                <c:pt idx="66">
                  <c:v>434.78260869565219</c:v>
                </c:pt>
                <c:pt idx="67">
                  <c:v>434.78260869565219</c:v>
                </c:pt>
                <c:pt idx="68">
                  <c:v>434.78260869565219</c:v>
                </c:pt>
                <c:pt idx="69">
                  <c:v>434.78260869565219</c:v>
                </c:pt>
                <c:pt idx="70">
                  <c:v>434.78260869565219</c:v>
                </c:pt>
                <c:pt idx="71">
                  <c:v>434.78260869565219</c:v>
                </c:pt>
                <c:pt idx="72">
                  <c:v>434.78260869565219</c:v>
                </c:pt>
                <c:pt idx="73">
                  <c:v>434.78260869565219</c:v>
                </c:pt>
                <c:pt idx="74">
                  <c:v>434.78260869565219</c:v>
                </c:pt>
                <c:pt idx="75">
                  <c:v>434.78260869565219</c:v>
                </c:pt>
                <c:pt idx="76">
                  <c:v>434.78260869565219</c:v>
                </c:pt>
                <c:pt idx="77">
                  <c:v>434.78260869565219</c:v>
                </c:pt>
                <c:pt idx="78">
                  <c:v>434.78260869565219</c:v>
                </c:pt>
                <c:pt idx="79">
                  <c:v>434.78260869565219</c:v>
                </c:pt>
                <c:pt idx="80">
                  <c:v>434.78260869565219</c:v>
                </c:pt>
                <c:pt idx="81">
                  <c:v>434.78260869565219</c:v>
                </c:pt>
                <c:pt idx="82">
                  <c:v>434.78260869565219</c:v>
                </c:pt>
                <c:pt idx="83">
                  <c:v>434.78260869565219</c:v>
                </c:pt>
                <c:pt idx="84">
                  <c:v>434.78260869565219</c:v>
                </c:pt>
                <c:pt idx="85">
                  <c:v>434.78260869565219</c:v>
                </c:pt>
                <c:pt idx="86">
                  <c:v>434.78260869565219</c:v>
                </c:pt>
                <c:pt idx="87">
                  <c:v>434.78260869565219</c:v>
                </c:pt>
                <c:pt idx="88">
                  <c:v>434.78260869565219</c:v>
                </c:pt>
                <c:pt idx="89">
                  <c:v>434.78260869565219</c:v>
                </c:pt>
                <c:pt idx="90">
                  <c:v>434.78260869565219</c:v>
                </c:pt>
                <c:pt idx="91">
                  <c:v>434.78260869565219</c:v>
                </c:pt>
                <c:pt idx="92">
                  <c:v>434.78260869565219</c:v>
                </c:pt>
                <c:pt idx="93">
                  <c:v>434.78260869565219</c:v>
                </c:pt>
                <c:pt idx="94">
                  <c:v>434.78260869565219</c:v>
                </c:pt>
                <c:pt idx="95">
                  <c:v>434.78260869565219</c:v>
                </c:pt>
                <c:pt idx="96">
                  <c:v>434.78260869565219</c:v>
                </c:pt>
                <c:pt idx="97">
                  <c:v>434.78260869565219</c:v>
                </c:pt>
                <c:pt idx="98">
                  <c:v>434.78260869565219</c:v>
                </c:pt>
                <c:pt idx="99">
                  <c:v>434.78260869565219</c:v>
                </c:pt>
                <c:pt idx="100">
                  <c:v>434.78260869565219</c:v>
                </c:pt>
                <c:pt idx="101">
                  <c:v>434.78260869565219</c:v>
                </c:pt>
                <c:pt idx="102">
                  <c:v>434.78260869565219</c:v>
                </c:pt>
                <c:pt idx="103">
                  <c:v>434.78260869565219</c:v>
                </c:pt>
                <c:pt idx="104">
                  <c:v>434.78260869565219</c:v>
                </c:pt>
                <c:pt idx="105">
                  <c:v>434.78260869565219</c:v>
                </c:pt>
                <c:pt idx="106">
                  <c:v>434.78260869565219</c:v>
                </c:pt>
                <c:pt idx="107">
                  <c:v>434.78260869565219</c:v>
                </c:pt>
                <c:pt idx="108">
                  <c:v>434.78260869565219</c:v>
                </c:pt>
                <c:pt idx="109">
                  <c:v>434.78260869565219</c:v>
                </c:pt>
                <c:pt idx="110">
                  <c:v>434.78260869565219</c:v>
                </c:pt>
                <c:pt idx="111">
                  <c:v>434.78260869565219</c:v>
                </c:pt>
                <c:pt idx="112">
                  <c:v>434.78260869565219</c:v>
                </c:pt>
                <c:pt idx="113">
                  <c:v>434.78260869565219</c:v>
                </c:pt>
                <c:pt idx="114">
                  <c:v>434.78260869565219</c:v>
                </c:pt>
                <c:pt idx="115">
                  <c:v>434.78260869565219</c:v>
                </c:pt>
                <c:pt idx="116">
                  <c:v>434.78260869565219</c:v>
                </c:pt>
                <c:pt idx="117">
                  <c:v>434.78260869565219</c:v>
                </c:pt>
                <c:pt idx="118">
                  <c:v>434.78260869565219</c:v>
                </c:pt>
                <c:pt idx="119">
                  <c:v>434.78260869565219</c:v>
                </c:pt>
                <c:pt idx="120">
                  <c:v>434.78260869565219</c:v>
                </c:pt>
                <c:pt idx="121">
                  <c:v>434.78260869565219</c:v>
                </c:pt>
                <c:pt idx="122">
                  <c:v>434.78260869565219</c:v>
                </c:pt>
                <c:pt idx="123">
                  <c:v>434.78260869565219</c:v>
                </c:pt>
                <c:pt idx="124">
                  <c:v>434.78260869565219</c:v>
                </c:pt>
                <c:pt idx="125">
                  <c:v>434.78260869565219</c:v>
                </c:pt>
                <c:pt idx="126">
                  <c:v>434.78260869565219</c:v>
                </c:pt>
                <c:pt idx="127">
                  <c:v>434.78260869565219</c:v>
                </c:pt>
                <c:pt idx="128">
                  <c:v>434.78260869565219</c:v>
                </c:pt>
                <c:pt idx="129">
                  <c:v>434.78260869565219</c:v>
                </c:pt>
                <c:pt idx="130">
                  <c:v>434.78260869565219</c:v>
                </c:pt>
                <c:pt idx="131">
                  <c:v>434.78260869565219</c:v>
                </c:pt>
                <c:pt idx="132">
                  <c:v>434.78260869565219</c:v>
                </c:pt>
                <c:pt idx="133">
                  <c:v>434.78260869565219</c:v>
                </c:pt>
                <c:pt idx="134">
                  <c:v>434.78260869565219</c:v>
                </c:pt>
                <c:pt idx="135">
                  <c:v>434.78260869565219</c:v>
                </c:pt>
                <c:pt idx="136">
                  <c:v>434.78260869565219</c:v>
                </c:pt>
                <c:pt idx="137">
                  <c:v>434.78260869565219</c:v>
                </c:pt>
                <c:pt idx="138">
                  <c:v>434.78260869565219</c:v>
                </c:pt>
                <c:pt idx="139">
                  <c:v>434.78260869565219</c:v>
                </c:pt>
                <c:pt idx="140">
                  <c:v>434.78260869565219</c:v>
                </c:pt>
                <c:pt idx="141">
                  <c:v>434.78260869565219</c:v>
                </c:pt>
                <c:pt idx="142">
                  <c:v>434.78260869565219</c:v>
                </c:pt>
                <c:pt idx="143">
                  <c:v>434.78260869565219</c:v>
                </c:pt>
                <c:pt idx="144">
                  <c:v>434.78260869565219</c:v>
                </c:pt>
                <c:pt idx="145">
                  <c:v>434.78260869565219</c:v>
                </c:pt>
                <c:pt idx="146">
                  <c:v>434.78260869565219</c:v>
                </c:pt>
                <c:pt idx="147">
                  <c:v>434.78260869565219</c:v>
                </c:pt>
                <c:pt idx="148">
                  <c:v>434.78260869565219</c:v>
                </c:pt>
                <c:pt idx="149">
                  <c:v>434.78260869565219</c:v>
                </c:pt>
                <c:pt idx="150">
                  <c:v>434.78260869565219</c:v>
                </c:pt>
                <c:pt idx="151">
                  <c:v>434.78260869565219</c:v>
                </c:pt>
                <c:pt idx="152">
                  <c:v>434.78260869565219</c:v>
                </c:pt>
                <c:pt idx="153">
                  <c:v>434.78260869565219</c:v>
                </c:pt>
                <c:pt idx="154">
                  <c:v>434.78260869565219</c:v>
                </c:pt>
                <c:pt idx="155">
                  <c:v>434.78260869565219</c:v>
                </c:pt>
                <c:pt idx="156">
                  <c:v>434.78260869565219</c:v>
                </c:pt>
                <c:pt idx="157">
                  <c:v>434.78260869565219</c:v>
                </c:pt>
                <c:pt idx="158">
                  <c:v>434.78260869565219</c:v>
                </c:pt>
                <c:pt idx="159">
                  <c:v>434.78260869565219</c:v>
                </c:pt>
                <c:pt idx="160">
                  <c:v>434.78260869565219</c:v>
                </c:pt>
                <c:pt idx="161">
                  <c:v>434.78260869565219</c:v>
                </c:pt>
                <c:pt idx="162">
                  <c:v>434.78260869565219</c:v>
                </c:pt>
                <c:pt idx="163">
                  <c:v>434.78260869565219</c:v>
                </c:pt>
                <c:pt idx="164">
                  <c:v>434.78260869565219</c:v>
                </c:pt>
                <c:pt idx="165">
                  <c:v>434.78260869565219</c:v>
                </c:pt>
                <c:pt idx="166">
                  <c:v>434.78260869565219</c:v>
                </c:pt>
                <c:pt idx="167">
                  <c:v>434.78260869565219</c:v>
                </c:pt>
                <c:pt idx="168">
                  <c:v>434.78260869565219</c:v>
                </c:pt>
                <c:pt idx="169">
                  <c:v>434.78260869565219</c:v>
                </c:pt>
                <c:pt idx="170">
                  <c:v>434.78260869565219</c:v>
                </c:pt>
                <c:pt idx="171">
                  <c:v>434.78260869565219</c:v>
                </c:pt>
                <c:pt idx="172">
                  <c:v>434.78260869565219</c:v>
                </c:pt>
                <c:pt idx="173">
                  <c:v>434.78260869565219</c:v>
                </c:pt>
                <c:pt idx="174">
                  <c:v>434.78260869565219</c:v>
                </c:pt>
                <c:pt idx="175">
                  <c:v>434.78260869565219</c:v>
                </c:pt>
                <c:pt idx="176">
                  <c:v>434.78260869565219</c:v>
                </c:pt>
                <c:pt idx="177">
                  <c:v>434.78260869565219</c:v>
                </c:pt>
                <c:pt idx="178">
                  <c:v>434.78260869565219</c:v>
                </c:pt>
                <c:pt idx="179">
                  <c:v>434.78260869565219</c:v>
                </c:pt>
                <c:pt idx="180">
                  <c:v>434.78260869565219</c:v>
                </c:pt>
                <c:pt idx="181">
                  <c:v>434.78260869565219</c:v>
                </c:pt>
                <c:pt idx="182">
                  <c:v>434.78260869565219</c:v>
                </c:pt>
                <c:pt idx="183">
                  <c:v>434.78260869565219</c:v>
                </c:pt>
                <c:pt idx="184">
                  <c:v>434.78260869565219</c:v>
                </c:pt>
                <c:pt idx="185">
                  <c:v>434.78260869565219</c:v>
                </c:pt>
                <c:pt idx="186">
                  <c:v>434.78260869565219</c:v>
                </c:pt>
                <c:pt idx="187">
                  <c:v>434.78260869565219</c:v>
                </c:pt>
                <c:pt idx="188">
                  <c:v>434.78260869565219</c:v>
                </c:pt>
                <c:pt idx="189">
                  <c:v>434.78260869565219</c:v>
                </c:pt>
                <c:pt idx="190">
                  <c:v>434.78260869565219</c:v>
                </c:pt>
                <c:pt idx="191">
                  <c:v>434.78260869565219</c:v>
                </c:pt>
                <c:pt idx="192">
                  <c:v>434.78260869565219</c:v>
                </c:pt>
                <c:pt idx="193">
                  <c:v>434.78260869565219</c:v>
                </c:pt>
                <c:pt idx="194">
                  <c:v>434.78260869565219</c:v>
                </c:pt>
                <c:pt idx="195">
                  <c:v>434.78260869565219</c:v>
                </c:pt>
                <c:pt idx="196">
                  <c:v>434.78260869565219</c:v>
                </c:pt>
                <c:pt idx="197">
                  <c:v>434.78260869565219</c:v>
                </c:pt>
                <c:pt idx="198">
                  <c:v>434.78260869565219</c:v>
                </c:pt>
                <c:pt idx="199">
                  <c:v>434.78260869565219</c:v>
                </c:pt>
                <c:pt idx="200">
                  <c:v>434.78260869565219</c:v>
                </c:pt>
                <c:pt idx="201">
                  <c:v>434.78260869565219</c:v>
                </c:pt>
                <c:pt idx="202">
                  <c:v>434.78260869565219</c:v>
                </c:pt>
                <c:pt idx="203">
                  <c:v>434.78260869565219</c:v>
                </c:pt>
                <c:pt idx="204">
                  <c:v>434.78260869565219</c:v>
                </c:pt>
                <c:pt idx="205">
                  <c:v>434.78260869565219</c:v>
                </c:pt>
                <c:pt idx="206">
                  <c:v>434.78260869565219</c:v>
                </c:pt>
                <c:pt idx="207">
                  <c:v>434.78260869565219</c:v>
                </c:pt>
                <c:pt idx="208">
                  <c:v>434.78260869565219</c:v>
                </c:pt>
                <c:pt idx="209">
                  <c:v>434.78260869565219</c:v>
                </c:pt>
                <c:pt idx="210">
                  <c:v>434.78260869565219</c:v>
                </c:pt>
                <c:pt idx="211">
                  <c:v>434.78260869565219</c:v>
                </c:pt>
                <c:pt idx="212">
                  <c:v>434.78260869565219</c:v>
                </c:pt>
                <c:pt idx="213">
                  <c:v>434.78260869565219</c:v>
                </c:pt>
                <c:pt idx="214">
                  <c:v>434.78260869565219</c:v>
                </c:pt>
                <c:pt idx="215">
                  <c:v>434.78260869565219</c:v>
                </c:pt>
                <c:pt idx="216">
                  <c:v>434.78260869565219</c:v>
                </c:pt>
                <c:pt idx="217">
                  <c:v>434.78260869565219</c:v>
                </c:pt>
                <c:pt idx="218">
                  <c:v>434.78260869565219</c:v>
                </c:pt>
                <c:pt idx="219">
                  <c:v>434.78260869565219</c:v>
                </c:pt>
                <c:pt idx="220">
                  <c:v>434.78260869565219</c:v>
                </c:pt>
                <c:pt idx="221">
                  <c:v>434.78260869565219</c:v>
                </c:pt>
                <c:pt idx="222">
                  <c:v>434.78260869565219</c:v>
                </c:pt>
                <c:pt idx="223">
                  <c:v>434.78260869565219</c:v>
                </c:pt>
                <c:pt idx="224">
                  <c:v>434.78260869565219</c:v>
                </c:pt>
                <c:pt idx="225">
                  <c:v>434.78260869565219</c:v>
                </c:pt>
                <c:pt idx="226">
                  <c:v>434.78260869565219</c:v>
                </c:pt>
                <c:pt idx="227">
                  <c:v>434.78260869565219</c:v>
                </c:pt>
                <c:pt idx="228">
                  <c:v>434.78260869565219</c:v>
                </c:pt>
                <c:pt idx="229">
                  <c:v>434.78260869565219</c:v>
                </c:pt>
                <c:pt idx="230">
                  <c:v>434.78260869565219</c:v>
                </c:pt>
                <c:pt idx="231">
                  <c:v>434.78260869565219</c:v>
                </c:pt>
                <c:pt idx="232">
                  <c:v>434.78260869565219</c:v>
                </c:pt>
                <c:pt idx="233">
                  <c:v>434.78260869565219</c:v>
                </c:pt>
                <c:pt idx="234">
                  <c:v>434.78260869565219</c:v>
                </c:pt>
                <c:pt idx="235">
                  <c:v>434.78260869565219</c:v>
                </c:pt>
                <c:pt idx="236">
                  <c:v>434.78260869565219</c:v>
                </c:pt>
                <c:pt idx="237">
                  <c:v>434.78260869565219</c:v>
                </c:pt>
                <c:pt idx="238">
                  <c:v>434.78260869565219</c:v>
                </c:pt>
                <c:pt idx="239">
                  <c:v>434.78260869565219</c:v>
                </c:pt>
                <c:pt idx="240">
                  <c:v>434.78260869565219</c:v>
                </c:pt>
                <c:pt idx="241">
                  <c:v>434.78260869565219</c:v>
                </c:pt>
                <c:pt idx="242">
                  <c:v>434.78260869565219</c:v>
                </c:pt>
                <c:pt idx="243">
                  <c:v>434.78260869565219</c:v>
                </c:pt>
                <c:pt idx="244">
                  <c:v>434.78260869565219</c:v>
                </c:pt>
                <c:pt idx="245">
                  <c:v>434.78260869565219</c:v>
                </c:pt>
                <c:pt idx="246">
                  <c:v>434.78260869565219</c:v>
                </c:pt>
                <c:pt idx="247">
                  <c:v>434.78260869565219</c:v>
                </c:pt>
                <c:pt idx="248">
                  <c:v>434.78260869565219</c:v>
                </c:pt>
                <c:pt idx="249">
                  <c:v>434.78260869565219</c:v>
                </c:pt>
                <c:pt idx="250">
                  <c:v>434.78260869565219</c:v>
                </c:pt>
                <c:pt idx="251">
                  <c:v>434.78260869565219</c:v>
                </c:pt>
                <c:pt idx="252">
                  <c:v>434.78260869565219</c:v>
                </c:pt>
                <c:pt idx="253">
                  <c:v>434.78260869565219</c:v>
                </c:pt>
                <c:pt idx="254">
                  <c:v>434.78260869565219</c:v>
                </c:pt>
                <c:pt idx="255">
                  <c:v>434.78260869565219</c:v>
                </c:pt>
                <c:pt idx="256">
                  <c:v>434.78260869565219</c:v>
                </c:pt>
                <c:pt idx="257">
                  <c:v>434.78260869565219</c:v>
                </c:pt>
                <c:pt idx="258">
                  <c:v>434.78260869565219</c:v>
                </c:pt>
                <c:pt idx="259">
                  <c:v>434.78260869565219</c:v>
                </c:pt>
                <c:pt idx="260">
                  <c:v>434.78260869565219</c:v>
                </c:pt>
                <c:pt idx="261">
                  <c:v>434.78260869565219</c:v>
                </c:pt>
                <c:pt idx="262">
                  <c:v>434.78260869565219</c:v>
                </c:pt>
                <c:pt idx="263">
                  <c:v>434.78260869565219</c:v>
                </c:pt>
                <c:pt idx="264">
                  <c:v>434.78260869565219</c:v>
                </c:pt>
                <c:pt idx="265">
                  <c:v>434.78260869565219</c:v>
                </c:pt>
                <c:pt idx="266">
                  <c:v>434.78260869565219</c:v>
                </c:pt>
                <c:pt idx="267">
                  <c:v>434.78260869565219</c:v>
                </c:pt>
                <c:pt idx="268">
                  <c:v>434.78260869565219</c:v>
                </c:pt>
                <c:pt idx="269">
                  <c:v>434.78260869565219</c:v>
                </c:pt>
                <c:pt idx="270">
                  <c:v>434.78260869565219</c:v>
                </c:pt>
              </c:numCache>
            </c:numRef>
          </c:val>
          <c:smooth val="0"/>
        </c:ser>
        <c:ser>
          <c:idx val="0"/>
          <c:order val="1"/>
          <c:tx>
            <c:v>Diagramme à palier incliné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Calculs!$A$2:$A$272</c:f>
              <c:numCache>
                <c:formatCode>0.000</c:formatCode>
                <c:ptCount val="27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5.4</c:v>
                </c:pt>
                <c:pt idx="217">
                  <c:v>5.4249999999999998</c:v>
                </c:pt>
                <c:pt idx="218">
                  <c:v>5.45</c:v>
                </c:pt>
                <c:pt idx="219">
                  <c:v>5.4749999999999996</c:v>
                </c:pt>
                <c:pt idx="220">
                  <c:v>5.5</c:v>
                </c:pt>
                <c:pt idx="221">
                  <c:v>5.5250000000000004</c:v>
                </c:pt>
                <c:pt idx="222">
                  <c:v>5.55</c:v>
                </c:pt>
                <c:pt idx="223">
                  <c:v>5.5750000000000002</c:v>
                </c:pt>
                <c:pt idx="224">
                  <c:v>5.6</c:v>
                </c:pt>
                <c:pt idx="225">
                  <c:v>5.625</c:v>
                </c:pt>
                <c:pt idx="226">
                  <c:v>5.65</c:v>
                </c:pt>
                <c:pt idx="227">
                  <c:v>5.6749999999999998</c:v>
                </c:pt>
                <c:pt idx="228">
                  <c:v>5.7</c:v>
                </c:pt>
                <c:pt idx="229">
                  <c:v>5.7249999999999996</c:v>
                </c:pt>
                <c:pt idx="230">
                  <c:v>5.75</c:v>
                </c:pt>
                <c:pt idx="231">
                  <c:v>5.7750000000000004</c:v>
                </c:pt>
                <c:pt idx="232">
                  <c:v>5.8</c:v>
                </c:pt>
                <c:pt idx="233">
                  <c:v>5.8250000000000002</c:v>
                </c:pt>
                <c:pt idx="234">
                  <c:v>5.85</c:v>
                </c:pt>
                <c:pt idx="235">
                  <c:v>5.875</c:v>
                </c:pt>
                <c:pt idx="236">
                  <c:v>5.9</c:v>
                </c:pt>
                <c:pt idx="237">
                  <c:v>5.9249999999999998</c:v>
                </c:pt>
                <c:pt idx="238">
                  <c:v>5.95</c:v>
                </c:pt>
                <c:pt idx="239">
                  <c:v>5.9749999999999996</c:v>
                </c:pt>
                <c:pt idx="240">
                  <c:v>6</c:v>
                </c:pt>
                <c:pt idx="241">
                  <c:v>6.0250000000000004</c:v>
                </c:pt>
                <c:pt idx="242">
                  <c:v>6.05</c:v>
                </c:pt>
                <c:pt idx="243">
                  <c:v>6.0750000000000002</c:v>
                </c:pt>
                <c:pt idx="244">
                  <c:v>6.1</c:v>
                </c:pt>
                <c:pt idx="245">
                  <c:v>6.125</c:v>
                </c:pt>
                <c:pt idx="246">
                  <c:v>6.15</c:v>
                </c:pt>
                <c:pt idx="247">
                  <c:v>6.1749999999999998</c:v>
                </c:pt>
                <c:pt idx="248">
                  <c:v>6.2</c:v>
                </c:pt>
                <c:pt idx="249">
                  <c:v>6.2249999999999996</c:v>
                </c:pt>
                <c:pt idx="250">
                  <c:v>6.25</c:v>
                </c:pt>
                <c:pt idx="251">
                  <c:v>6.2750000000000004</c:v>
                </c:pt>
                <c:pt idx="252">
                  <c:v>6.3</c:v>
                </c:pt>
                <c:pt idx="253">
                  <c:v>6.3250000000000002</c:v>
                </c:pt>
                <c:pt idx="254">
                  <c:v>6.35</c:v>
                </c:pt>
                <c:pt idx="255">
                  <c:v>6.375</c:v>
                </c:pt>
                <c:pt idx="256">
                  <c:v>6.4</c:v>
                </c:pt>
                <c:pt idx="257">
                  <c:v>6.4249999999999998</c:v>
                </c:pt>
                <c:pt idx="258">
                  <c:v>6.45</c:v>
                </c:pt>
                <c:pt idx="259">
                  <c:v>6.4749999999999996</c:v>
                </c:pt>
                <c:pt idx="260">
                  <c:v>6.5</c:v>
                </c:pt>
                <c:pt idx="261">
                  <c:v>6.5250000000000004</c:v>
                </c:pt>
                <c:pt idx="262">
                  <c:v>6.55</c:v>
                </c:pt>
                <c:pt idx="263">
                  <c:v>6.5750000000000002</c:v>
                </c:pt>
                <c:pt idx="264">
                  <c:v>6.6</c:v>
                </c:pt>
                <c:pt idx="265">
                  <c:v>6.625</c:v>
                </c:pt>
                <c:pt idx="266">
                  <c:v>6.65</c:v>
                </c:pt>
                <c:pt idx="267">
                  <c:v>6.6749999999999998</c:v>
                </c:pt>
                <c:pt idx="268">
                  <c:v>6.7</c:v>
                </c:pt>
                <c:pt idx="269">
                  <c:v>6.7249999999999996</c:v>
                </c:pt>
                <c:pt idx="270">
                  <c:v>6.75</c:v>
                </c:pt>
              </c:numCache>
            </c:numRef>
          </c:cat>
          <c:val>
            <c:numRef>
              <c:f>Calculs!$B$2:$B$272</c:f>
              <c:numCache>
                <c:formatCode>0.00</c:formatCode>
                <c:ptCount val="2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434.85507246376818</c:v>
                </c:pt>
                <c:pt idx="10">
                  <c:v>435.09316770186342</c:v>
                </c:pt>
                <c:pt idx="11">
                  <c:v>435.33126293995866</c:v>
                </c:pt>
                <c:pt idx="12">
                  <c:v>435.56935817805385</c:v>
                </c:pt>
                <c:pt idx="13">
                  <c:v>435.80745341614909</c:v>
                </c:pt>
                <c:pt idx="14">
                  <c:v>436.04554865424433</c:v>
                </c:pt>
                <c:pt idx="15">
                  <c:v>436.28364389233957</c:v>
                </c:pt>
                <c:pt idx="16">
                  <c:v>436.52173913043481</c:v>
                </c:pt>
                <c:pt idx="17">
                  <c:v>436.75983436853005</c:v>
                </c:pt>
                <c:pt idx="18">
                  <c:v>436.99792960662529</c:v>
                </c:pt>
                <c:pt idx="19">
                  <c:v>437.23602484472053</c:v>
                </c:pt>
                <c:pt idx="20">
                  <c:v>437.47412008281577</c:v>
                </c:pt>
                <c:pt idx="21">
                  <c:v>437.71221532091101</c:v>
                </c:pt>
                <c:pt idx="22">
                  <c:v>437.95031055900625</c:v>
                </c:pt>
                <c:pt idx="23">
                  <c:v>438.1884057971015</c:v>
                </c:pt>
                <c:pt idx="24">
                  <c:v>438.42650103519674</c:v>
                </c:pt>
                <c:pt idx="25">
                  <c:v>438.66459627329198</c:v>
                </c:pt>
                <c:pt idx="26">
                  <c:v>438.90269151138722</c:v>
                </c:pt>
                <c:pt idx="27">
                  <c:v>439.14078674948246</c:v>
                </c:pt>
                <c:pt idx="28">
                  <c:v>439.3788819875777</c:v>
                </c:pt>
                <c:pt idx="29">
                  <c:v>439.61697722567294</c:v>
                </c:pt>
                <c:pt idx="30">
                  <c:v>439.85507246376818</c:v>
                </c:pt>
                <c:pt idx="31">
                  <c:v>440.09316770186342</c:v>
                </c:pt>
                <c:pt idx="32">
                  <c:v>440.33126293995866</c:v>
                </c:pt>
                <c:pt idx="33">
                  <c:v>440.5693581780539</c:v>
                </c:pt>
                <c:pt idx="34">
                  <c:v>440.80745341614909</c:v>
                </c:pt>
                <c:pt idx="35">
                  <c:v>441.04554865424433</c:v>
                </c:pt>
                <c:pt idx="36">
                  <c:v>441.28364389233957</c:v>
                </c:pt>
                <c:pt idx="37">
                  <c:v>441.52173913043481</c:v>
                </c:pt>
                <c:pt idx="38">
                  <c:v>441.75983436853005</c:v>
                </c:pt>
                <c:pt idx="39">
                  <c:v>441.99792960662529</c:v>
                </c:pt>
                <c:pt idx="40">
                  <c:v>442.23602484472053</c:v>
                </c:pt>
                <c:pt idx="41">
                  <c:v>442.47412008281577</c:v>
                </c:pt>
                <c:pt idx="42">
                  <c:v>442.71221532091101</c:v>
                </c:pt>
                <c:pt idx="43">
                  <c:v>442.95031055900625</c:v>
                </c:pt>
                <c:pt idx="44">
                  <c:v>443.1884057971015</c:v>
                </c:pt>
                <c:pt idx="45">
                  <c:v>443.42650103519674</c:v>
                </c:pt>
                <c:pt idx="46">
                  <c:v>443.66459627329198</c:v>
                </c:pt>
                <c:pt idx="47">
                  <c:v>443.90269151138722</c:v>
                </c:pt>
                <c:pt idx="48">
                  <c:v>444.14078674948246</c:v>
                </c:pt>
                <c:pt idx="49">
                  <c:v>444.3788819875777</c:v>
                </c:pt>
                <c:pt idx="50">
                  <c:v>444.61697722567294</c:v>
                </c:pt>
                <c:pt idx="51">
                  <c:v>444.85507246376818</c:v>
                </c:pt>
                <c:pt idx="52">
                  <c:v>445.09316770186342</c:v>
                </c:pt>
                <c:pt idx="53">
                  <c:v>445.33126293995866</c:v>
                </c:pt>
                <c:pt idx="54">
                  <c:v>445.5693581780539</c:v>
                </c:pt>
                <c:pt idx="55">
                  <c:v>445.80745341614914</c:v>
                </c:pt>
                <c:pt idx="56">
                  <c:v>446.04554865424433</c:v>
                </c:pt>
                <c:pt idx="57">
                  <c:v>446.28364389233957</c:v>
                </c:pt>
                <c:pt idx="58">
                  <c:v>446.52173913043481</c:v>
                </c:pt>
                <c:pt idx="59">
                  <c:v>446.75983436853005</c:v>
                </c:pt>
                <c:pt idx="60">
                  <c:v>446.99792960662529</c:v>
                </c:pt>
                <c:pt idx="61">
                  <c:v>447.23602484472053</c:v>
                </c:pt>
                <c:pt idx="62">
                  <c:v>447.47412008281577</c:v>
                </c:pt>
                <c:pt idx="63">
                  <c:v>447.71221532091101</c:v>
                </c:pt>
                <c:pt idx="64">
                  <c:v>447.95031055900625</c:v>
                </c:pt>
                <c:pt idx="65">
                  <c:v>448.1884057971015</c:v>
                </c:pt>
                <c:pt idx="66">
                  <c:v>448.42650103519674</c:v>
                </c:pt>
                <c:pt idx="67">
                  <c:v>448.66459627329198</c:v>
                </c:pt>
                <c:pt idx="68">
                  <c:v>448.90269151138722</c:v>
                </c:pt>
                <c:pt idx="69">
                  <c:v>449.14078674948246</c:v>
                </c:pt>
                <c:pt idx="70">
                  <c:v>449.3788819875777</c:v>
                </c:pt>
                <c:pt idx="71">
                  <c:v>449.61697722567294</c:v>
                </c:pt>
                <c:pt idx="72">
                  <c:v>449.85507246376818</c:v>
                </c:pt>
                <c:pt idx="73">
                  <c:v>450.09316770186342</c:v>
                </c:pt>
                <c:pt idx="74">
                  <c:v>450.33126293995866</c:v>
                </c:pt>
                <c:pt idx="75">
                  <c:v>450.5693581780539</c:v>
                </c:pt>
                <c:pt idx="76">
                  <c:v>450.80745341614914</c:v>
                </c:pt>
                <c:pt idx="77">
                  <c:v>451.04554865424439</c:v>
                </c:pt>
                <c:pt idx="78">
                  <c:v>451.28364389233957</c:v>
                </c:pt>
                <c:pt idx="79">
                  <c:v>451.52173913043481</c:v>
                </c:pt>
                <c:pt idx="80">
                  <c:v>451.75983436853005</c:v>
                </c:pt>
                <c:pt idx="81">
                  <c:v>451.99792960662529</c:v>
                </c:pt>
                <c:pt idx="82">
                  <c:v>452.23602484472053</c:v>
                </c:pt>
                <c:pt idx="83">
                  <c:v>452.47412008281577</c:v>
                </c:pt>
                <c:pt idx="84">
                  <c:v>452.71221532091101</c:v>
                </c:pt>
                <c:pt idx="85">
                  <c:v>452.95031055900625</c:v>
                </c:pt>
                <c:pt idx="86">
                  <c:v>453.1884057971015</c:v>
                </c:pt>
                <c:pt idx="87">
                  <c:v>453.42650103519674</c:v>
                </c:pt>
                <c:pt idx="88">
                  <c:v>453.66459627329198</c:v>
                </c:pt>
                <c:pt idx="89">
                  <c:v>453.90269151138722</c:v>
                </c:pt>
                <c:pt idx="90">
                  <c:v>454.14078674948246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69920"/>
        <c:axId val="76733184"/>
      </c:lineChart>
      <c:catAx>
        <c:axId val="1931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>
                    <a:latin typeface="+mj-lt"/>
                  </a:rPr>
                  <a:t>Déformation </a:t>
                </a:r>
                <a:r>
                  <a:rPr lang="el-GR" sz="1100" b="0">
                    <a:latin typeface="+mj-lt"/>
                  </a:rPr>
                  <a:t>ε</a:t>
                </a:r>
                <a:r>
                  <a:rPr lang="fr-FR" sz="1100" b="0" baseline="-25000">
                    <a:latin typeface="+mj-lt"/>
                  </a:rPr>
                  <a:t>s</a:t>
                </a:r>
                <a:r>
                  <a:rPr lang="fr-FR" sz="1100" b="0" baseline="0">
                    <a:latin typeface="+mj-lt"/>
                  </a:rPr>
                  <a:t> (%)</a:t>
                </a:r>
                <a:endParaRPr lang="en-US" sz="1100" b="0" baseline="0">
                  <a:latin typeface="+mj-lt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76733184"/>
        <c:crosses val="autoZero"/>
        <c:auto val="1"/>
        <c:lblAlgn val="ctr"/>
        <c:lblOffset val="100"/>
        <c:noMultiLvlLbl val="0"/>
      </c:catAx>
      <c:valAx>
        <c:axId val="7673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100" b="0">
                    <a:latin typeface="+mj-lt"/>
                  </a:rPr>
                  <a:t>Contrainte </a:t>
                </a:r>
                <a:r>
                  <a:rPr lang="el-GR" sz="1100" b="0">
                    <a:latin typeface="+mj-lt"/>
                  </a:rPr>
                  <a:t>σ</a:t>
                </a:r>
                <a:r>
                  <a:rPr lang="fr-FR" sz="1100" b="0" baseline="-25000">
                    <a:latin typeface="+mj-lt"/>
                  </a:rPr>
                  <a:t>s</a:t>
                </a:r>
                <a:r>
                  <a:rPr lang="fr-FR" sz="1100" b="0" baseline="0">
                    <a:latin typeface="+mj-lt"/>
                  </a:rPr>
                  <a:t> (MPa)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9316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33085583928172"/>
          <c:y val="0.33471022203305667"/>
          <c:w val="0.23841219613903403"/>
          <c:h val="0.108606086401361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9525</xdr:rowOff>
    </xdr:from>
    <xdr:to>
      <xdr:col>10</xdr:col>
      <xdr:colOff>666750</xdr:colOff>
      <xdr:row>33</xdr:row>
      <xdr:rowOff>76200</xdr:rowOff>
    </xdr:to>
    <xdr:graphicFrame macro="">
      <xdr:nvGraphicFramePr>
        <xdr:cNvPr id="2" name="Contraintes-déforma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ocode-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zoomScaleNormal="100" workbookViewId="0">
      <selection activeCell="C3" sqref="C3"/>
    </sheetView>
  </sheetViews>
  <sheetFormatPr baseColWidth="10" defaultRowHeight="14.25" x14ac:dyDescent="0.2"/>
  <cols>
    <col min="1" max="16384" width="11.42578125" style="1"/>
  </cols>
  <sheetData>
    <row r="1" spans="1:8" ht="15" x14ac:dyDescent="0.25">
      <c r="A1" s="2" t="s">
        <v>0</v>
      </c>
    </row>
    <row r="3" spans="1:8" ht="17.25" x14ac:dyDescent="0.3">
      <c r="B3" s="3" t="s">
        <v>3</v>
      </c>
      <c r="C3" s="11">
        <v>500</v>
      </c>
      <c r="D3" s="1" t="s">
        <v>1</v>
      </c>
      <c r="F3" s="3" t="s">
        <v>6</v>
      </c>
      <c r="G3" s="5">
        <f>C3/C4</f>
        <v>434.78260869565219</v>
      </c>
      <c r="H3" s="1" t="s">
        <v>1</v>
      </c>
    </row>
    <row r="4" spans="1:8" ht="17.25" x14ac:dyDescent="0.3">
      <c r="B4" s="3" t="s">
        <v>2</v>
      </c>
      <c r="C4" s="12">
        <v>1.1499999999999999</v>
      </c>
      <c r="F4" s="3" t="s">
        <v>8</v>
      </c>
      <c r="G4" s="5">
        <f>IF(C5="A",2.5,IF(C5="B",5,IF(C5="C",7.5,"Err.")))</f>
        <v>2.5</v>
      </c>
      <c r="H4" s="1" t="s">
        <v>10</v>
      </c>
    </row>
    <row r="5" spans="1:8" ht="17.25" x14ac:dyDescent="0.3">
      <c r="B5" s="3" t="s">
        <v>4</v>
      </c>
      <c r="C5" s="11" t="s">
        <v>5</v>
      </c>
      <c r="D5" s="4" t="str">
        <f>IF(C5="A","",IF(C5="B","",IF(C5="C","","Err. : Classe A, B ou C")))</f>
        <v/>
      </c>
      <c r="F5" s="3" t="s">
        <v>11</v>
      </c>
      <c r="G5" s="5">
        <f>0.9*G4</f>
        <v>2.25</v>
      </c>
      <c r="H5" s="1" t="s">
        <v>10</v>
      </c>
    </row>
    <row r="6" spans="1:8" ht="17.25" x14ac:dyDescent="0.3">
      <c r="B6" s="3" t="s">
        <v>7</v>
      </c>
      <c r="C6" s="13">
        <v>200000</v>
      </c>
      <c r="D6" s="1" t="s">
        <v>1</v>
      </c>
      <c r="F6" s="3" t="s">
        <v>12</v>
      </c>
      <c r="G6" s="5">
        <f>G3/C6*100</f>
        <v>0.21739130434782608</v>
      </c>
      <c r="H6" s="1" t="s">
        <v>10</v>
      </c>
    </row>
    <row r="7" spans="1:8" x14ac:dyDescent="0.2">
      <c r="B7" s="6"/>
      <c r="F7" s="3" t="s">
        <v>9</v>
      </c>
      <c r="G7" s="5">
        <f>IF(C5="A",1.05,IF(C5="B",1.08,IF(C5="C",1.15,"Err.")))</f>
        <v>1.05</v>
      </c>
    </row>
    <row r="8" spans="1:8" x14ac:dyDescent="0.2">
      <c r="F8" s="3" t="s">
        <v>13</v>
      </c>
      <c r="G8" s="5">
        <f>G3*(G7*G6-G4)/(G6-G4)</f>
        <v>432.71221532091101</v>
      </c>
    </row>
    <row r="9" spans="1:8" x14ac:dyDescent="0.2">
      <c r="F9" s="3" t="s">
        <v>14</v>
      </c>
      <c r="G9" s="5">
        <f>(G7*G3-G3)/(G4/100-G6/100)</f>
        <v>952.38095238095298</v>
      </c>
    </row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topLeftCell="A2" workbookViewId="0">
      <selection activeCell="C1" sqref="C1"/>
    </sheetView>
  </sheetViews>
  <sheetFormatPr baseColWidth="10" defaultRowHeight="15" x14ac:dyDescent="0.25"/>
  <sheetData>
    <row r="1" spans="1:3" ht="18" x14ac:dyDescent="0.35">
      <c r="A1" s="7" t="s">
        <v>15</v>
      </c>
      <c r="B1" s="8" t="s">
        <v>16</v>
      </c>
      <c r="C1" s="8" t="s">
        <v>16</v>
      </c>
    </row>
    <row r="2" spans="1:3" x14ac:dyDescent="0.25">
      <c r="A2" s="9">
        <v>0</v>
      </c>
      <c r="B2" s="10">
        <f>IF(A2&lt;='Contraintes-déformations'!$G$5,IF(A2&lt;'Contraintes-déformations'!$G$6,'Contraintes-déformations'!$C$6*A2/100,A2/100*'Contraintes-déformations'!$G$9+'Contraintes-déformations'!$G$8),"/")</f>
        <v>0</v>
      </c>
      <c r="C2" s="10">
        <f>IF(A2&lt;'Contraintes-déformations'!$G$6,'Contraintes-déformations'!$C$6*A2/100,'Contraintes-déformations'!$G$3)</f>
        <v>0</v>
      </c>
    </row>
    <row r="3" spans="1:3" x14ac:dyDescent="0.25">
      <c r="A3" s="9">
        <v>2.5000000000000001E-2</v>
      </c>
      <c r="B3" s="10">
        <f>IF(A3&lt;='Contraintes-déformations'!$G$5,IF(A3&lt;'Contraintes-déformations'!$G$6,'Contraintes-déformations'!$C$6*A3/100,A3/100*'Contraintes-déformations'!$G$9+'Contraintes-déformations'!$G$8),"/")</f>
        <v>50</v>
      </c>
      <c r="C3" s="10">
        <f>IF(A3&lt;'Contraintes-déformations'!$G$6,'Contraintes-déformations'!$C$6*A3/100,'Contraintes-déformations'!$G$3)</f>
        <v>50</v>
      </c>
    </row>
    <row r="4" spans="1:3" x14ac:dyDescent="0.25">
      <c r="A4" s="9">
        <v>0.05</v>
      </c>
      <c r="B4" s="10">
        <f>IF(A4&lt;='Contraintes-déformations'!$G$5,IF(A4&lt;'Contraintes-déformations'!$G$6,'Contraintes-déformations'!$C$6*A4/100,A4/100*'Contraintes-déformations'!$G$9+'Contraintes-déformations'!$G$8),"/")</f>
        <v>100</v>
      </c>
      <c r="C4" s="10">
        <f>IF(A4&lt;'Contraintes-déformations'!$G$6,'Contraintes-déformations'!$C$6*A4/100,'Contraintes-déformations'!$G$3)</f>
        <v>100</v>
      </c>
    </row>
    <row r="5" spans="1:3" x14ac:dyDescent="0.25">
      <c r="A5" s="9">
        <v>7.4999999999999997E-2</v>
      </c>
      <c r="B5" s="10">
        <f>IF(A5&lt;='Contraintes-déformations'!$G$5,IF(A5&lt;'Contraintes-déformations'!$G$6,'Contraintes-déformations'!$C$6*A5/100,A5/100*'Contraintes-déformations'!$G$9+'Contraintes-déformations'!$G$8),"/")</f>
        <v>150</v>
      </c>
      <c r="C5" s="10">
        <f>IF(A5&lt;'Contraintes-déformations'!$G$6,'Contraintes-déformations'!$C$6*A5/100,'Contraintes-déformations'!$G$3)</f>
        <v>150</v>
      </c>
    </row>
    <row r="6" spans="1:3" x14ac:dyDescent="0.25">
      <c r="A6" s="9">
        <v>0.1</v>
      </c>
      <c r="B6" s="10">
        <f>IF(A6&lt;='Contraintes-déformations'!$G$5,IF(A6&lt;'Contraintes-déformations'!$G$6,'Contraintes-déformations'!$C$6*A6/100,A6/100*'Contraintes-déformations'!$G$9+'Contraintes-déformations'!$G$8),"/")</f>
        <v>200</v>
      </c>
      <c r="C6" s="10">
        <f>IF(A6&lt;'Contraintes-déformations'!$G$6,'Contraintes-déformations'!$C$6*A6/100,'Contraintes-déformations'!$G$3)</f>
        <v>200</v>
      </c>
    </row>
    <row r="7" spans="1:3" x14ac:dyDescent="0.25">
      <c r="A7" s="9">
        <v>0.125</v>
      </c>
      <c r="B7" s="10">
        <f>IF(A7&lt;='Contraintes-déformations'!$G$5,IF(A7&lt;'Contraintes-déformations'!$G$6,'Contraintes-déformations'!$C$6*A7/100,A7/100*'Contraintes-déformations'!$G$9+'Contraintes-déformations'!$G$8),"/")</f>
        <v>250</v>
      </c>
      <c r="C7" s="10">
        <f>IF(A7&lt;'Contraintes-déformations'!$G$6,'Contraintes-déformations'!$C$6*A7/100,'Contraintes-déformations'!$G$3)</f>
        <v>250</v>
      </c>
    </row>
    <row r="8" spans="1:3" x14ac:dyDescent="0.25">
      <c r="A8" s="9">
        <v>0.15</v>
      </c>
      <c r="B8" s="10">
        <f>IF(A8&lt;='Contraintes-déformations'!$G$5,IF(A8&lt;'Contraintes-déformations'!$G$6,'Contraintes-déformations'!$C$6*A8/100,A8/100*'Contraintes-déformations'!$G$9+'Contraintes-déformations'!$G$8),"/")</f>
        <v>300</v>
      </c>
      <c r="C8" s="10">
        <f>IF(A8&lt;'Contraintes-déformations'!$G$6,'Contraintes-déformations'!$C$6*A8/100,'Contraintes-déformations'!$G$3)</f>
        <v>300</v>
      </c>
    </row>
    <row r="9" spans="1:3" x14ac:dyDescent="0.25">
      <c r="A9" s="9">
        <v>0.17499999999999999</v>
      </c>
      <c r="B9" s="10">
        <f>IF(A9&lt;='Contraintes-déformations'!$G$5,IF(A9&lt;'Contraintes-déformations'!$G$6,'Contraintes-déformations'!$C$6*A9/100,A9/100*'Contraintes-déformations'!$G$9+'Contraintes-déformations'!$G$8),"/")</f>
        <v>350</v>
      </c>
      <c r="C9" s="10">
        <f>IF(A9&lt;'Contraintes-déformations'!$G$6,'Contraintes-déformations'!$C$6*A9/100,'Contraintes-déformations'!$G$3)</f>
        <v>350</v>
      </c>
    </row>
    <row r="10" spans="1:3" x14ac:dyDescent="0.25">
      <c r="A10" s="9">
        <v>0.2</v>
      </c>
      <c r="B10" s="10">
        <f>IF(A10&lt;='Contraintes-déformations'!$G$5,IF(A10&lt;'Contraintes-déformations'!$G$6,'Contraintes-déformations'!$C$6*A10/100,A10/100*'Contraintes-déformations'!$G$9+'Contraintes-déformations'!$G$8),"/")</f>
        <v>400</v>
      </c>
      <c r="C10" s="10">
        <f>IF(A10&lt;'Contraintes-déformations'!$G$6,'Contraintes-déformations'!$C$6*A10/100,'Contraintes-déformations'!$G$3)</f>
        <v>400</v>
      </c>
    </row>
    <row r="11" spans="1:3" x14ac:dyDescent="0.25">
      <c r="A11" s="9">
        <v>0.22500000000000001</v>
      </c>
      <c r="B11" s="10">
        <f>IF(A11&lt;='Contraintes-déformations'!$G$5,IF(A11&lt;'Contraintes-déformations'!$G$6,'Contraintes-déformations'!$C$6*A11/100,A11/100*'Contraintes-déformations'!$G$9+'Contraintes-déformations'!$G$8),"/")</f>
        <v>434.85507246376818</v>
      </c>
      <c r="C11" s="10">
        <f>IF(A11&lt;'Contraintes-déformations'!$G$6,'Contraintes-déformations'!$C$6*A11/100,'Contraintes-déformations'!$G$3)</f>
        <v>434.78260869565219</v>
      </c>
    </row>
    <row r="12" spans="1:3" x14ac:dyDescent="0.25">
      <c r="A12" s="9">
        <v>0.25</v>
      </c>
      <c r="B12" s="10">
        <f>IF(A12&lt;='Contraintes-déformations'!$G$5,IF(A12&lt;'Contraintes-déformations'!$G$6,'Contraintes-déformations'!$C$6*A12/100,A12/100*'Contraintes-déformations'!$G$9+'Contraintes-déformations'!$G$8),"/")</f>
        <v>435.09316770186342</v>
      </c>
      <c r="C12" s="10">
        <f>IF(A12&lt;'Contraintes-déformations'!$G$6,'Contraintes-déformations'!$C$6*A12/100,'Contraintes-déformations'!$G$3)</f>
        <v>434.78260869565219</v>
      </c>
    </row>
    <row r="13" spans="1:3" x14ac:dyDescent="0.25">
      <c r="A13" s="9">
        <v>0.27500000000000002</v>
      </c>
      <c r="B13" s="10">
        <f>IF(A13&lt;='Contraintes-déformations'!$G$5,IF(A13&lt;'Contraintes-déformations'!$G$6,'Contraintes-déformations'!$C$6*A13/100,A13/100*'Contraintes-déformations'!$G$9+'Contraintes-déformations'!$G$8),"/")</f>
        <v>435.33126293995866</v>
      </c>
      <c r="C13" s="10">
        <f>IF(A13&lt;'Contraintes-déformations'!$G$6,'Contraintes-déformations'!$C$6*A13/100,'Contraintes-déformations'!$G$3)</f>
        <v>434.78260869565219</v>
      </c>
    </row>
    <row r="14" spans="1:3" x14ac:dyDescent="0.25">
      <c r="A14" s="9">
        <v>0.3</v>
      </c>
      <c r="B14" s="10">
        <f>IF(A14&lt;='Contraintes-déformations'!$G$5,IF(A14&lt;'Contraintes-déformations'!$G$6,'Contraintes-déformations'!$C$6*A14/100,A14/100*'Contraintes-déformations'!$G$9+'Contraintes-déformations'!$G$8),"/")</f>
        <v>435.56935817805385</v>
      </c>
      <c r="C14" s="10">
        <f>IF(A14&lt;'Contraintes-déformations'!$G$6,'Contraintes-déformations'!$C$6*A14/100,'Contraintes-déformations'!$G$3)</f>
        <v>434.78260869565219</v>
      </c>
    </row>
    <row r="15" spans="1:3" x14ac:dyDescent="0.25">
      <c r="A15" s="9">
        <v>0.32500000000000001</v>
      </c>
      <c r="B15" s="10">
        <f>IF(A15&lt;='Contraintes-déformations'!$G$5,IF(A15&lt;'Contraintes-déformations'!$G$6,'Contraintes-déformations'!$C$6*A15/100,A15/100*'Contraintes-déformations'!$G$9+'Contraintes-déformations'!$G$8),"/")</f>
        <v>435.80745341614909</v>
      </c>
      <c r="C15" s="10">
        <f>IF(A15&lt;'Contraintes-déformations'!$G$6,'Contraintes-déformations'!$C$6*A15/100,'Contraintes-déformations'!$G$3)</f>
        <v>434.78260869565219</v>
      </c>
    </row>
    <row r="16" spans="1:3" x14ac:dyDescent="0.25">
      <c r="A16" s="9">
        <v>0.35</v>
      </c>
      <c r="B16" s="10">
        <f>IF(A16&lt;='Contraintes-déformations'!$G$5,IF(A16&lt;'Contraintes-déformations'!$G$6,'Contraintes-déformations'!$C$6*A16/100,A16/100*'Contraintes-déformations'!$G$9+'Contraintes-déformations'!$G$8),"/")</f>
        <v>436.04554865424433</v>
      </c>
      <c r="C16" s="10">
        <f>IF(A16&lt;'Contraintes-déformations'!$G$6,'Contraintes-déformations'!$C$6*A16/100,'Contraintes-déformations'!$G$3)</f>
        <v>434.78260869565219</v>
      </c>
    </row>
    <row r="17" spans="1:3" x14ac:dyDescent="0.25">
      <c r="A17" s="9">
        <v>0.375</v>
      </c>
      <c r="B17" s="10">
        <f>IF(A17&lt;='Contraintes-déformations'!$G$5,IF(A17&lt;'Contraintes-déformations'!$G$6,'Contraintes-déformations'!$C$6*A17/100,A17/100*'Contraintes-déformations'!$G$9+'Contraintes-déformations'!$G$8),"/")</f>
        <v>436.28364389233957</v>
      </c>
      <c r="C17" s="10">
        <f>IF(A17&lt;'Contraintes-déformations'!$G$6,'Contraintes-déformations'!$C$6*A17/100,'Contraintes-déformations'!$G$3)</f>
        <v>434.78260869565219</v>
      </c>
    </row>
    <row r="18" spans="1:3" x14ac:dyDescent="0.25">
      <c r="A18" s="9">
        <v>0.4</v>
      </c>
      <c r="B18" s="10">
        <f>IF(A18&lt;='Contraintes-déformations'!$G$5,IF(A18&lt;'Contraintes-déformations'!$G$6,'Contraintes-déformations'!$C$6*A18/100,A18/100*'Contraintes-déformations'!$G$9+'Contraintes-déformations'!$G$8),"/")</f>
        <v>436.52173913043481</v>
      </c>
      <c r="C18" s="10">
        <f>IF(A18&lt;'Contraintes-déformations'!$G$6,'Contraintes-déformations'!$C$6*A18/100,'Contraintes-déformations'!$G$3)</f>
        <v>434.78260869565219</v>
      </c>
    </row>
    <row r="19" spans="1:3" x14ac:dyDescent="0.25">
      <c r="A19" s="9">
        <v>0.42499999999999999</v>
      </c>
      <c r="B19" s="10">
        <f>IF(A19&lt;='Contraintes-déformations'!$G$5,IF(A19&lt;'Contraintes-déformations'!$G$6,'Contraintes-déformations'!$C$6*A19/100,A19/100*'Contraintes-déformations'!$G$9+'Contraintes-déformations'!$G$8),"/")</f>
        <v>436.75983436853005</v>
      </c>
      <c r="C19" s="10">
        <f>IF(A19&lt;'Contraintes-déformations'!$G$6,'Contraintes-déformations'!$C$6*A19/100,'Contraintes-déformations'!$G$3)</f>
        <v>434.78260869565219</v>
      </c>
    </row>
    <row r="20" spans="1:3" x14ac:dyDescent="0.25">
      <c r="A20" s="9">
        <v>0.45</v>
      </c>
      <c r="B20" s="10">
        <f>IF(A20&lt;='Contraintes-déformations'!$G$5,IF(A20&lt;'Contraintes-déformations'!$G$6,'Contraintes-déformations'!$C$6*A20/100,A20/100*'Contraintes-déformations'!$G$9+'Contraintes-déformations'!$G$8),"/")</f>
        <v>436.99792960662529</v>
      </c>
      <c r="C20" s="10">
        <f>IF(A20&lt;'Contraintes-déformations'!$G$6,'Contraintes-déformations'!$C$6*A20/100,'Contraintes-déformations'!$G$3)</f>
        <v>434.78260869565219</v>
      </c>
    </row>
    <row r="21" spans="1:3" x14ac:dyDescent="0.25">
      <c r="A21" s="9">
        <v>0.47499999999999998</v>
      </c>
      <c r="B21" s="10">
        <f>IF(A21&lt;='Contraintes-déformations'!$G$5,IF(A21&lt;'Contraintes-déformations'!$G$6,'Contraintes-déformations'!$C$6*A21/100,A21/100*'Contraintes-déformations'!$G$9+'Contraintes-déformations'!$G$8),"/")</f>
        <v>437.23602484472053</v>
      </c>
      <c r="C21" s="10">
        <f>IF(A21&lt;'Contraintes-déformations'!$G$6,'Contraintes-déformations'!$C$6*A21/100,'Contraintes-déformations'!$G$3)</f>
        <v>434.78260869565219</v>
      </c>
    </row>
    <row r="22" spans="1:3" x14ac:dyDescent="0.25">
      <c r="A22" s="9">
        <v>0.5</v>
      </c>
      <c r="B22" s="10">
        <f>IF(A22&lt;='Contraintes-déformations'!$G$5,IF(A22&lt;'Contraintes-déformations'!$G$6,'Contraintes-déformations'!$C$6*A22/100,A22/100*'Contraintes-déformations'!$G$9+'Contraintes-déformations'!$G$8),"/")</f>
        <v>437.47412008281577</v>
      </c>
      <c r="C22" s="10">
        <f>IF(A22&lt;'Contraintes-déformations'!$G$6,'Contraintes-déformations'!$C$6*A22/100,'Contraintes-déformations'!$G$3)</f>
        <v>434.78260869565219</v>
      </c>
    </row>
    <row r="23" spans="1:3" x14ac:dyDescent="0.25">
      <c r="A23" s="9">
        <v>0.52500000000000002</v>
      </c>
      <c r="B23" s="10">
        <f>IF(A23&lt;='Contraintes-déformations'!$G$5,IF(A23&lt;'Contraintes-déformations'!$G$6,'Contraintes-déformations'!$C$6*A23/100,A23/100*'Contraintes-déformations'!$G$9+'Contraintes-déformations'!$G$8),"/")</f>
        <v>437.71221532091101</v>
      </c>
      <c r="C23" s="10">
        <f>IF(A23&lt;'Contraintes-déformations'!$G$6,'Contraintes-déformations'!$C$6*A23/100,'Contraintes-déformations'!$G$3)</f>
        <v>434.78260869565219</v>
      </c>
    </row>
    <row r="24" spans="1:3" x14ac:dyDescent="0.25">
      <c r="A24" s="9">
        <v>0.55000000000000004</v>
      </c>
      <c r="B24" s="10">
        <f>IF(A24&lt;='Contraintes-déformations'!$G$5,IF(A24&lt;'Contraintes-déformations'!$G$6,'Contraintes-déformations'!$C$6*A24/100,A24/100*'Contraintes-déformations'!$G$9+'Contraintes-déformations'!$G$8),"/")</f>
        <v>437.95031055900625</v>
      </c>
      <c r="C24" s="10">
        <f>IF(A24&lt;'Contraintes-déformations'!$G$6,'Contraintes-déformations'!$C$6*A24/100,'Contraintes-déformations'!$G$3)</f>
        <v>434.78260869565219</v>
      </c>
    </row>
    <row r="25" spans="1:3" x14ac:dyDescent="0.25">
      <c r="A25" s="9">
        <v>0.57499999999999996</v>
      </c>
      <c r="B25" s="10">
        <f>IF(A25&lt;='Contraintes-déformations'!$G$5,IF(A25&lt;'Contraintes-déformations'!$G$6,'Contraintes-déformations'!$C$6*A25/100,A25/100*'Contraintes-déformations'!$G$9+'Contraintes-déformations'!$G$8),"/")</f>
        <v>438.1884057971015</v>
      </c>
      <c r="C25" s="10">
        <f>IF(A25&lt;'Contraintes-déformations'!$G$6,'Contraintes-déformations'!$C$6*A25/100,'Contraintes-déformations'!$G$3)</f>
        <v>434.78260869565219</v>
      </c>
    </row>
    <row r="26" spans="1:3" x14ac:dyDescent="0.25">
      <c r="A26" s="9">
        <v>0.6</v>
      </c>
      <c r="B26" s="10">
        <f>IF(A26&lt;='Contraintes-déformations'!$G$5,IF(A26&lt;'Contraintes-déformations'!$G$6,'Contraintes-déformations'!$C$6*A26/100,A26/100*'Contraintes-déformations'!$G$9+'Contraintes-déformations'!$G$8),"/")</f>
        <v>438.42650103519674</v>
      </c>
      <c r="C26" s="10">
        <f>IF(A26&lt;'Contraintes-déformations'!$G$6,'Contraintes-déformations'!$C$6*A26/100,'Contraintes-déformations'!$G$3)</f>
        <v>434.78260869565219</v>
      </c>
    </row>
    <row r="27" spans="1:3" x14ac:dyDescent="0.25">
      <c r="A27" s="9">
        <v>0.625</v>
      </c>
      <c r="B27" s="10">
        <f>IF(A27&lt;='Contraintes-déformations'!$G$5,IF(A27&lt;'Contraintes-déformations'!$G$6,'Contraintes-déformations'!$C$6*A27/100,A27/100*'Contraintes-déformations'!$G$9+'Contraintes-déformations'!$G$8),"/")</f>
        <v>438.66459627329198</v>
      </c>
      <c r="C27" s="10">
        <f>IF(A27&lt;'Contraintes-déformations'!$G$6,'Contraintes-déformations'!$C$6*A27/100,'Contraintes-déformations'!$G$3)</f>
        <v>434.78260869565219</v>
      </c>
    </row>
    <row r="28" spans="1:3" x14ac:dyDescent="0.25">
      <c r="A28" s="9">
        <v>0.65</v>
      </c>
      <c r="B28" s="10">
        <f>IF(A28&lt;='Contraintes-déformations'!$G$5,IF(A28&lt;'Contraintes-déformations'!$G$6,'Contraintes-déformations'!$C$6*A28/100,A28/100*'Contraintes-déformations'!$G$9+'Contraintes-déformations'!$G$8),"/")</f>
        <v>438.90269151138722</v>
      </c>
      <c r="C28" s="10">
        <f>IF(A28&lt;'Contraintes-déformations'!$G$6,'Contraintes-déformations'!$C$6*A28/100,'Contraintes-déformations'!$G$3)</f>
        <v>434.78260869565219</v>
      </c>
    </row>
    <row r="29" spans="1:3" x14ac:dyDescent="0.25">
      <c r="A29" s="9">
        <v>0.67500000000000004</v>
      </c>
      <c r="B29" s="10">
        <f>IF(A29&lt;='Contraintes-déformations'!$G$5,IF(A29&lt;'Contraintes-déformations'!$G$6,'Contraintes-déformations'!$C$6*A29/100,A29/100*'Contraintes-déformations'!$G$9+'Contraintes-déformations'!$G$8),"/")</f>
        <v>439.14078674948246</v>
      </c>
      <c r="C29" s="10">
        <f>IF(A29&lt;'Contraintes-déformations'!$G$6,'Contraintes-déformations'!$C$6*A29/100,'Contraintes-déformations'!$G$3)</f>
        <v>434.78260869565219</v>
      </c>
    </row>
    <row r="30" spans="1:3" x14ac:dyDescent="0.25">
      <c r="A30" s="9">
        <v>0.7</v>
      </c>
      <c r="B30" s="10">
        <f>IF(A30&lt;='Contraintes-déformations'!$G$5,IF(A30&lt;'Contraintes-déformations'!$G$6,'Contraintes-déformations'!$C$6*A30/100,A30/100*'Contraintes-déformations'!$G$9+'Contraintes-déformations'!$G$8),"/")</f>
        <v>439.3788819875777</v>
      </c>
      <c r="C30" s="10">
        <f>IF(A30&lt;'Contraintes-déformations'!$G$6,'Contraintes-déformations'!$C$6*A30/100,'Contraintes-déformations'!$G$3)</f>
        <v>434.78260869565219</v>
      </c>
    </row>
    <row r="31" spans="1:3" x14ac:dyDescent="0.25">
      <c r="A31" s="9">
        <v>0.72499999999999998</v>
      </c>
      <c r="B31" s="10">
        <f>IF(A31&lt;='Contraintes-déformations'!$G$5,IF(A31&lt;'Contraintes-déformations'!$G$6,'Contraintes-déformations'!$C$6*A31/100,A31/100*'Contraintes-déformations'!$G$9+'Contraintes-déformations'!$G$8),"/")</f>
        <v>439.61697722567294</v>
      </c>
      <c r="C31" s="10">
        <f>IF(A31&lt;'Contraintes-déformations'!$G$6,'Contraintes-déformations'!$C$6*A31/100,'Contraintes-déformations'!$G$3)</f>
        <v>434.78260869565219</v>
      </c>
    </row>
    <row r="32" spans="1:3" x14ac:dyDescent="0.25">
      <c r="A32" s="9">
        <v>0.75</v>
      </c>
      <c r="B32" s="10">
        <f>IF(A32&lt;='Contraintes-déformations'!$G$5,IF(A32&lt;'Contraintes-déformations'!$G$6,'Contraintes-déformations'!$C$6*A32/100,A32/100*'Contraintes-déformations'!$G$9+'Contraintes-déformations'!$G$8),"/")</f>
        <v>439.85507246376818</v>
      </c>
      <c r="C32" s="10">
        <f>IF(A32&lt;'Contraintes-déformations'!$G$6,'Contraintes-déformations'!$C$6*A32/100,'Contraintes-déformations'!$G$3)</f>
        <v>434.78260869565219</v>
      </c>
    </row>
    <row r="33" spans="1:3" x14ac:dyDescent="0.25">
      <c r="A33" s="9">
        <v>0.77500000000000002</v>
      </c>
      <c r="B33" s="10">
        <f>IF(A33&lt;='Contraintes-déformations'!$G$5,IF(A33&lt;'Contraintes-déformations'!$G$6,'Contraintes-déformations'!$C$6*A33/100,A33/100*'Contraintes-déformations'!$G$9+'Contraintes-déformations'!$G$8),"/")</f>
        <v>440.09316770186342</v>
      </c>
      <c r="C33" s="10">
        <f>IF(A33&lt;'Contraintes-déformations'!$G$6,'Contraintes-déformations'!$C$6*A33/100,'Contraintes-déformations'!$G$3)</f>
        <v>434.78260869565219</v>
      </c>
    </row>
    <row r="34" spans="1:3" x14ac:dyDescent="0.25">
      <c r="A34" s="9">
        <v>0.8</v>
      </c>
      <c r="B34" s="10">
        <f>IF(A34&lt;='Contraintes-déformations'!$G$5,IF(A34&lt;'Contraintes-déformations'!$G$6,'Contraintes-déformations'!$C$6*A34/100,A34/100*'Contraintes-déformations'!$G$9+'Contraintes-déformations'!$G$8),"/")</f>
        <v>440.33126293995866</v>
      </c>
      <c r="C34" s="10">
        <f>IF(A34&lt;'Contraintes-déformations'!$G$6,'Contraintes-déformations'!$C$6*A34/100,'Contraintes-déformations'!$G$3)</f>
        <v>434.78260869565219</v>
      </c>
    </row>
    <row r="35" spans="1:3" x14ac:dyDescent="0.25">
      <c r="A35" s="9">
        <v>0.82499999999999996</v>
      </c>
      <c r="B35" s="10">
        <f>IF(A35&lt;='Contraintes-déformations'!$G$5,IF(A35&lt;'Contraintes-déformations'!$G$6,'Contraintes-déformations'!$C$6*A35/100,A35/100*'Contraintes-déformations'!$G$9+'Contraintes-déformations'!$G$8),"/")</f>
        <v>440.5693581780539</v>
      </c>
      <c r="C35" s="10">
        <f>IF(A35&lt;'Contraintes-déformations'!$G$6,'Contraintes-déformations'!$C$6*A35/100,'Contraintes-déformations'!$G$3)</f>
        <v>434.78260869565219</v>
      </c>
    </row>
    <row r="36" spans="1:3" x14ac:dyDescent="0.25">
      <c r="A36" s="9">
        <v>0.85</v>
      </c>
      <c r="B36" s="10">
        <f>IF(A36&lt;='Contraintes-déformations'!$G$5,IF(A36&lt;'Contraintes-déformations'!$G$6,'Contraintes-déformations'!$C$6*A36/100,A36/100*'Contraintes-déformations'!$G$9+'Contraintes-déformations'!$G$8),"/")</f>
        <v>440.80745341614909</v>
      </c>
      <c r="C36" s="10">
        <f>IF(A36&lt;'Contraintes-déformations'!$G$6,'Contraintes-déformations'!$C$6*A36/100,'Contraintes-déformations'!$G$3)</f>
        <v>434.78260869565219</v>
      </c>
    </row>
    <row r="37" spans="1:3" x14ac:dyDescent="0.25">
      <c r="A37" s="9">
        <v>0.875</v>
      </c>
      <c r="B37" s="10">
        <f>IF(A37&lt;='Contraintes-déformations'!$G$5,IF(A37&lt;'Contraintes-déformations'!$G$6,'Contraintes-déformations'!$C$6*A37/100,A37/100*'Contraintes-déformations'!$G$9+'Contraintes-déformations'!$G$8),"/")</f>
        <v>441.04554865424433</v>
      </c>
      <c r="C37" s="10">
        <f>IF(A37&lt;'Contraintes-déformations'!$G$6,'Contraintes-déformations'!$C$6*A37/100,'Contraintes-déformations'!$G$3)</f>
        <v>434.78260869565219</v>
      </c>
    </row>
    <row r="38" spans="1:3" x14ac:dyDescent="0.25">
      <c r="A38" s="9">
        <v>0.9</v>
      </c>
      <c r="B38" s="10">
        <f>IF(A38&lt;='Contraintes-déformations'!$G$5,IF(A38&lt;'Contraintes-déformations'!$G$6,'Contraintes-déformations'!$C$6*A38/100,A38/100*'Contraintes-déformations'!$G$9+'Contraintes-déformations'!$G$8),"/")</f>
        <v>441.28364389233957</v>
      </c>
      <c r="C38" s="10">
        <f>IF(A38&lt;'Contraintes-déformations'!$G$6,'Contraintes-déformations'!$C$6*A38/100,'Contraintes-déformations'!$G$3)</f>
        <v>434.78260869565219</v>
      </c>
    </row>
    <row r="39" spans="1:3" x14ac:dyDescent="0.25">
      <c r="A39" s="9">
        <v>0.92500000000000004</v>
      </c>
      <c r="B39" s="10">
        <f>IF(A39&lt;='Contraintes-déformations'!$G$5,IF(A39&lt;'Contraintes-déformations'!$G$6,'Contraintes-déformations'!$C$6*A39/100,A39/100*'Contraintes-déformations'!$G$9+'Contraintes-déformations'!$G$8),"/")</f>
        <v>441.52173913043481</v>
      </c>
      <c r="C39" s="10">
        <f>IF(A39&lt;'Contraintes-déformations'!$G$6,'Contraintes-déformations'!$C$6*A39/100,'Contraintes-déformations'!$G$3)</f>
        <v>434.78260869565219</v>
      </c>
    </row>
    <row r="40" spans="1:3" x14ac:dyDescent="0.25">
      <c r="A40" s="9">
        <v>0.95</v>
      </c>
      <c r="B40" s="10">
        <f>IF(A40&lt;='Contraintes-déformations'!$G$5,IF(A40&lt;'Contraintes-déformations'!$G$6,'Contraintes-déformations'!$C$6*A40/100,A40/100*'Contraintes-déformations'!$G$9+'Contraintes-déformations'!$G$8),"/")</f>
        <v>441.75983436853005</v>
      </c>
      <c r="C40" s="10">
        <f>IF(A40&lt;'Contraintes-déformations'!$G$6,'Contraintes-déformations'!$C$6*A40/100,'Contraintes-déformations'!$G$3)</f>
        <v>434.78260869565219</v>
      </c>
    </row>
    <row r="41" spans="1:3" x14ac:dyDescent="0.25">
      <c r="A41" s="9">
        <v>0.97499999999999998</v>
      </c>
      <c r="B41" s="10">
        <f>IF(A41&lt;='Contraintes-déformations'!$G$5,IF(A41&lt;'Contraintes-déformations'!$G$6,'Contraintes-déformations'!$C$6*A41/100,A41/100*'Contraintes-déformations'!$G$9+'Contraintes-déformations'!$G$8),"/")</f>
        <v>441.99792960662529</v>
      </c>
      <c r="C41" s="10">
        <f>IF(A41&lt;'Contraintes-déformations'!$G$6,'Contraintes-déformations'!$C$6*A41/100,'Contraintes-déformations'!$G$3)</f>
        <v>434.78260869565219</v>
      </c>
    </row>
    <row r="42" spans="1:3" x14ac:dyDescent="0.25">
      <c r="A42" s="9">
        <v>1</v>
      </c>
      <c r="B42" s="10">
        <f>IF(A42&lt;='Contraintes-déformations'!$G$5,IF(A42&lt;'Contraintes-déformations'!$G$6,'Contraintes-déformations'!$C$6*A42/100,A42/100*'Contraintes-déformations'!$G$9+'Contraintes-déformations'!$G$8),"/")</f>
        <v>442.23602484472053</v>
      </c>
      <c r="C42" s="10">
        <f>IF(A42&lt;'Contraintes-déformations'!$G$6,'Contraintes-déformations'!$C$6*A42/100,'Contraintes-déformations'!$G$3)</f>
        <v>434.78260869565219</v>
      </c>
    </row>
    <row r="43" spans="1:3" x14ac:dyDescent="0.25">
      <c r="A43" s="9">
        <v>1.0249999999999999</v>
      </c>
      <c r="B43" s="10">
        <f>IF(A43&lt;='Contraintes-déformations'!$G$5,IF(A43&lt;'Contraintes-déformations'!$G$6,'Contraintes-déformations'!$C$6*A43/100,A43/100*'Contraintes-déformations'!$G$9+'Contraintes-déformations'!$G$8),"/")</f>
        <v>442.47412008281577</v>
      </c>
      <c r="C43" s="10">
        <f>IF(A43&lt;'Contraintes-déformations'!$G$6,'Contraintes-déformations'!$C$6*A43/100,'Contraintes-déformations'!$G$3)</f>
        <v>434.78260869565219</v>
      </c>
    </row>
    <row r="44" spans="1:3" x14ac:dyDescent="0.25">
      <c r="A44" s="9">
        <v>1.05</v>
      </c>
      <c r="B44" s="10">
        <f>IF(A44&lt;='Contraintes-déformations'!$G$5,IF(A44&lt;'Contraintes-déformations'!$G$6,'Contraintes-déformations'!$C$6*A44/100,A44/100*'Contraintes-déformations'!$G$9+'Contraintes-déformations'!$G$8),"/")</f>
        <v>442.71221532091101</v>
      </c>
      <c r="C44" s="10">
        <f>IF(A44&lt;'Contraintes-déformations'!$G$6,'Contraintes-déformations'!$C$6*A44/100,'Contraintes-déformations'!$G$3)</f>
        <v>434.78260869565219</v>
      </c>
    </row>
    <row r="45" spans="1:3" x14ac:dyDescent="0.25">
      <c r="A45" s="9">
        <v>1.075</v>
      </c>
      <c r="B45" s="10">
        <f>IF(A45&lt;='Contraintes-déformations'!$G$5,IF(A45&lt;'Contraintes-déformations'!$G$6,'Contraintes-déformations'!$C$6*A45/100,A45/100*'Contraintes-déformations'!$G$9+'Contraintes-déformations'!$G$8),"/")</f>
        <v>442.95031055900625</v>
      </c>
      <c r="C45" s="10">
        <f>IF(A45&lt;'Contraintes-déformations'!$G$6,'Contraintes-déformations'!$C$6*A45/100,'Contraintes-déformations'!$G$3)</f>
        <v>434.78260869565219</v>
      </c>
    </row>
    <row r="46" spans="1:3" x14ac:dyDescent="0.25">
      <c r="A46" s="9">
        <v>1.1000000000000001</v>
      </c>
      <c r="B46" s="10">
        <f>IF(A46&lt;='Contraintes-déformations'!$G$5,IF(A46&lt;'Contraintes-déformations'!$G$6,'Contraintes-déformations'!$C$6*A46/100,A46/100*'Contraintes-déformations'!$G$9+'Contraintes-déformations'!$G$8),"/")</f>
        <v>443.1884057971015</v>
      </c>
      <c r="C46" s="10">
        <f>IF(A46&lt;'Contraintes-déformations'!$G$6,'Contraintes-déformations'!$C$6*A46/100,'Contraintes-déformations'!$G$3)</f>
        <v>434.78260869565219</v>
      </c>
    </row>
    <row r="47" spans="1:3" x14ac:dyDescent="0.25">
      <c r="A47" s="9">
        <v>1.125</v>
      </c>
      <c r="B47" s="10">
        <f>IF(A47&lt;='Contraintes-déformations'!$G$5,IF(A47&lt;'Contraintes-déformations'!$G$6,'Contraintes-déformations'!$C$6*A47/100,A47/100*'Contraintes-déformations'!$G$9+'Contraintes-déformations'!$G$8),"/")</f>
        <v>443.42650103519674</v>
      </c>
      <c r="C47" s="10">
        <f>IF(A47&lt;'Contraintes-déformations'!$G$6,'Contraintes-déformations'!$C$6*A47/100,'Contraintes-déformations'!$G$3)</f>
        <v>434.78260869565219</v>
      </c>
    </row>
    <row r="48" spans="1:3" x14ac:dyDescent="0.25">
      <c r="A48" s="9">
        <v>1.1499999999999999</v>
      </c>
      <c r="B48" s="10">
        <f>IF(A48&lt;='Contraintes-déformations'!$G$5,IF(A48&lt;'Contraintes-déformations'!$G$6,'Contraintes-déformations'!$C$6*A48/100,A48/100*'Contraintes-déformations'!$G$9+'Contraintes-déformations'!$G$8),"/")</f>
        <v>443.66459627329198</v>
      </c>
      <c r="C48" s="10">
        <f>IF(A48&lt;'Contraintes-déformations'!$G$6,'Contraintes-déformations'!$C$6*A48/100,'Contraintes-déformations'!$G$3)</f>
        <v>434.78260869565219</v>
      </c>
    </row>
    <row r="49" spans="1:3" x14ac:dyDescent="0.25">
      <c r="A49" s="9">
        <v>1.175</v>
      </c>
      <c r="B49" s="10">
        <f>IF(A49&lt;='Contraintes-déformations'!$G$5,IF(A49&lt;'Contraintes-déformations'!$G$6,'Contraintes-déformations'!$C$6*A49/100,A49/100*'Contraintes-déformations'!$G$9+'Contraintes-déformations'!$G$8),"/")</f>
        <v>443.90269151138722</v>
      </c>
      <c r="C49" s="10">
        <f>IF(A49&lt;'Contraintes-déformations'!$G$6,'Contraintes-déformations'!$C$6*A49/100,'Contraintes-déformations'!$G$3)</f>
        <v>434.78260869565219</v>
      </c>
    </row>
    <row r="50" spans="1:3" x14ac:dyDescent="0.25">
      <c r="A50" s="9">
        <v>1.2</v>
      </c>
      <c r="B50" s="10">
        <f>IF(A50&lt;='Contraintes-déformations'!$G$5,IF(A50&lt;'Contraintes-déformations'!$G$6,'Contraintes-déformations'!$C$6*A50/100,A50/100*'Contraintes-déformations'!$G$9+'Contraintes-déformations'!$G$8),"/")</f>
        <v>444.14078674948246</v>
      </c>
      <c r="C50" s="10">
        <f>IF(A50&lt;'Contraintes-déformations'!$G$6,'Contraintes-déformations'!$C$6*A50/100,'Contraintes-déformations'!$G$3)</f>
        <v>434.78260869565219</v>
      </c>
    </row>
    <row r="51" spans="1:3" x14ac:dyDescent="0.25">
      <c r="A51" s="9">
        <v>1.2250000000000001</v>
      </c>
      <c r="B51" s="10">
        <f>IF(A51&lt;='Contraintes-déformations'!$G$5,IF(A51&lt;'Contraintes-déformations'!$G$6,'Contraintes-déformations'!$C$6*A51/100,A51/100*'Contraintes-déformations'!$G$9+'Contraintes-déformations'!$G$8),"/")</f>
        <v>444.3788819875777</v>
      </c>
      <c r="C51" s="10">
        <f>IF(A51&lt;'Contraintes-déformations'!$G$6,'Contraintes-déformations'!$C$6*A51/100,'Contraintes-déformations'!$G$3)</f>
        <v>434.78260869565219</v>
      </c>
    </row>
    <row r="52" spans="1:3" x14ac:dyDescent="0.25">
      <c r="A52" s="9">
        <v>1.25</v>
      </c>
      <c r="B52" s="10">
        <f>IF(A52&lt;='Contraintes-déformations'!$G$5,IF(A52&lt;'Contraintes-déformations'!$G$6,'Contraintes-déformations'!$C$6*A52/100,A52/100*'Contraintes-déformations'!$G$9+'Contraintes-déformations'!$G$8),"/")</f>
        <v>444.61697722567294</v>
      </c>
      <c r="C52" s="10">
        <f>IF(A52&lt;'Contraintes-déformations'!$G$6,'Contraintes-déformations'!$C$6*A52/100,'Contraintes-déformations'!$G$3)</f>
        <v>434.78260869565219</v>
      </c>
    </row>
    <row r="53" spans="1:3" x14ac:dyDescent="0.25">
      <c r="A53" s="9">
        <v>1.2749999999999999</v>
      </c>
      <c r="B53" s="10">
        <f>IF(A53&lt;='Contraintes-déformations'!$G$5,IF(A53&lt;'Contraintes-déformations'!$G$6,'Contraintes-déformations'!$C$6*A53/100,A53/100*'Contraintes-déformations'!$G$9+'Contraintes-déformations'!$G$8),"/")</f>
        <v>444.85507246376818</v>
      </c>
      <c r="C53" s="10">
        <f>IF(A53&lt;'Contraintes-déformations'!$G$6,'Contraintes-déformations'!$C$6*A53/100,'Contraintes-déformations'!$G$3)</f>
        <v>434.78260869565219</v>
      </c>
    </row>
    <row r="54" spans="1:3" x14ac:dyDescent="0.25">
      <c r="A54" s="9">
        <v>1.3</v>
      </c>
      <c r="B54" s="10">
        <f>IF(A54&lt;='Contraintes-déformations'!$G$5,IF(A54&lt;'Contraintes-déformations'!$G$6,'Contraintes-déformations'!$C$6*A54/100,A54/100*'Contraintes-déformations'!$G$9+'Contraintes-déformations'!$G$8),"/")</f>
        <v>445.09316770186342</v>
      </c>
      <c r="C54" s="10">
        <f>IF(A54&lt;'Contraintes-déformations'!$G$6,'Contraintes-déformations'!$C$6*A54/100,'Contraintes-déformations'!$G$3)</f>
        <v>434.78260869565219</v>
      </c>
    </row>
    <row r="55" spans="1:3" x14ac:dyDescent="0.25">
      <c r="A55" s="9">
        <v>1.325</v>
      </c>
      <c r="B55" s="10">
        <f>IF(A55&lt;='Contraintes-déformations'!$G$5,IF(A55&lt;'Contraintes-déformations'!$G$6,'Contraintes-déformations'!$C$6*A55/100,A55/100*'Contraintes-déformations'!$G$9+'Contraintes-déformations'!$G$8),"/")</f>
        <v>445.33126293995866</v>
      </c>
      <c r="C55" s="10">
        <f>IF(A55&lt;'Contraintes-déformations'!$G$6,'Contraintes-déformations'!$C$6*A55/100,'Contraintes-déformations'!$G$3)</f>
        <v>434.78260869565219</v>
      </c>
    </row>
    <row r="56" spans="1:3" x14ac:dyDescent="0.25">
      <c r="A56" s="9">
        <v>1.35</v>
      </c>
      <c r="B56" s="10">
        <f>IF(A56&lt;='Contraintes-déformations'!$G$5,IF(A56&lt;'Contraintes-déformations'!$G$6,'Contraintes-déformations'!$C$6*A56/100,A56/100*'Contraintes-déformations'!$G$9+'Contraintes-déformations'!$G$8),"/")</f>
        <v>445.5693581780539</v>
      </c>
      <c r="C56" s="10">
        <f>IF(A56&lt;'Contraintes-déformations'!$G$6,'Contraintes-déformations'!$C$6*A56/100,'Contraintes-déformations'!$G$3)</f>
        <v>434.78260869565219</v>
      </c>
    </row>
    <row r="57" spans="1:3" x14ac:dyDescent="0.25">
      <c r="A57" s="9">
        <v>1.375</v>
      </c>
      <c r="B57" s="10">
        <f>IF(A57&lt;='Contraintes-déformations'!$G$5,IF(A57&lt;'Contraintes-déformations'!$G$6,'Contraintes-déformations'!$C$6*A57/100,A57/100*'Contraintes-déformations'!$G$9+'Contraintes-déformations'!$G$8),"/")</f>
        <v>445.80745341614914</v>
      </c>
      <c r="C57" s="10">
        <f>IF(A57&lt;'Contraintes-déformations'!$G$6,'Contraintes-déformations'!$C$6*A57/100,'Contraintes-déformations'!$G$3)</f>
        <v>434.78260869565219</v>
      </c>
    </row>
    <row r="58" spans="1:3" x14ac:dyDescent="0.25">
      <c r="A58" s="9">
        <v>1.4</v>
      </c>
      <c r="B58" s="10">
        <f>IF(A58&lt;='Contraintes-déformations'!$G$5,IF(A58&lt;'Contraintes-déformations'!$G$6,'Contraintes-déformations'!$C$6*A58/100,A58/100*'Contraintes-déformations'!$G$9+'Contraintes-déformations'!$G$8),"/")</f>
        <v>446.04554865424433</v>
      </c>
      <c r="C58" s="10">
        <f>IF(A58&lt;'Contraintes-déformations'!$G$6,'Contraintes-déformations'!$C$6*A58/100,'Contraintes-déformations'!$G$3)</f>
        <v>434.78260869565219</v>
      </c>
    </row>
    <row r="59" spans="1:3" x14ac:dyDescent="0.25">
      <c r="A59" s="9">
        <v>1.425</v>
      </c>
      <c r="B59" s="10">
        <f>IF(A59&lt;='Contraintes-déformations'!$G$5,IF(A59&lt;'Contraintes-déformations'!$G$6,'Contraintes-déformations'!$C$6*A59/100,A59/100*'Contraintes-déformations'!$G$9+'Contraintes-déformations'!$G$8),"/")</f>
        <v>446.28364389233957</v>
      </c>
      <c r="C59" s="10">
        <f>IF(A59&lt;'Contraintes-déformations'!$G$6,'Contraintes-déformations'!$C$6*A59/100,'Contraintes-déformations'!$G$3)</f>
        <v>434.78260869565219</v>
      </c>
    </row>
    <row r="60" spans="1:3" x14ac:dyDescent="0.25">
      <c r="A60" s="9">
        <v>1.45</v>
      </c>
      <c r="B60" s="10">
        <f>IF(A60&lt;='Contraintes-déformations'!$G$5,IF(A60&lt;'Contraintes-déformations'!$G$6,'Contraintes-déformations'!$C$6*A60/100,A60/100*'Contraintes-déformations'!$G$9+'Contraintes-déformations'!$G$8),"/")</f>
        <v>446.52173913043481</v>
      </c>
      <c r="C60" s="10">
        <f>IF(A60&lt;'Contraintes-déformations'!$G$6,'Contraintes-déformations'!$C$6*A60/100,'Contraintes-déformations'!$G$3)</f>
        <v>434.78260869565219</v>
      </c>
    </row>
    <row r="61" spans="1:3" x14ac:dyDescent="0.25">
      <c r="A61" s="9">
        <v>1.4750000000000001</v>
      </c>
      <c r="B61" s="10">
        <f>IF(A61&lt;='Contraintes-déformations'!$G$5,IF(A61&lt;'Contraintes-déformations'!$G$6,'Contraintes-déformations'!$C$6*A61/100,A61/100*'Contraintes-déformations'!$G$9+'Contraintes-déformations'!$G$8),"/")</f>
        <v>446.75983436853005</v>
      </c>
      <c r="C61" s="10">
        <f>IF(A61&lt;'Contraintes-déformations'!$G$6,'Contraintes-déformations'!$C$6*A61/100,'Contraintes-déformations'!$G$3)</f>
        <v>434.78260869565219</v>
      </c>
    </row>
    <row r="62" spans="1:3" x14ac:dyDescent="0.25">
      <c r="A62" s="9">
        <v>1.5</v>
      </c>
      <c r="B62" s="10">
        <f>IF(A62&lt;='Contraintes-déformations'!$G$5,IF(A62&lt;'Contraintes-déformations'!$G$6,'Contraintes-déformations'!$C$6*A62/100,A62/100*'Contraintes-déformations'!$G$9+'Contraintes-déformations'!$G$8),"/")</f>
        <v>446.99792960662529</v>
      </c>
      <c r="C62" s="10">
        <f>IF(A62&lt;'Contraintes-déformations'!$G$6,'Contraintes-déformations'!$C$6*A62/100,'Contraintes-déformations'!$G$3)</f>
        <v>434.78260869565219</v>
      </c>
    </row>
    <row r="63" spans="1:3" x14ac:dyDescent="0.25">
      <c r="A63" s="9">
        <v>1.5249999999999999</v>
      </c>
      <c r="B63" s="10">
        <f>IF(A63&lt;='Contraintes-déformations'!$G$5,IF(A63&lt;'Contraintes-déformations'!$G$6,'Contraintes-déformations'!$C$6*A63/100,A63/100*'Contraintes-déformations'!$G$9+'Contraintes-déformations'!$G$8),"/")</f>
        <v>447.23602484472053</v>
      </c>
      <c r="C63" s="10">
        <f>IF(A63&lt;'Contraintes-déformations'!$G$6,'Contraintes-déformations'!$C$6*A63/100,'Contraintes-déformations'!$G$3)</f>
        <v>434.78260869565219</v>
      </c>
    </row>
    <row r="64" spans="1:3" x14ac:dyDescent="0.25">
      <c r="A64" s="9">
        <v>1.55</v>
      </c>
      <c r="B64" s="10">
        <f>IF(A64&lt;='Contraintes-déformations'!$G$5,IF(A64&lt;'Contraintes-déformations'!$G$6,'Contraintes-déformations'!$C$6*A64/100,A64/100*'Contraintes-déformations'!$G$9+'Contraintes-déformations'!$G$8),"/")</f>
        <v>447.47412008281577</v>
      </c>
      <c r="C64" s="10">
        <f>IF(A64&lt;'Contraintes-déformations'!$G$6,'Contraintes-déformations'!$C$6*A64/100,'Contraintes-déformations'!$G$3)</f>
        <v>434.78260869565219</v>
      </c>
    </row>
    <row r="65" spans="1:3" x14ac:dyDescent="0.25">
      <c r="A65" s="9">
        <v>1.575</v>
      </c>
      <c r="B65" s="10">
        <f>IF(A65&lt;='Contraintes-déformations'!$G$5,IF(A65&lt;'Contraintes-déformations'!$G$6,'Contraintes-déformations'!$C$6*A65/100,A65/100*'Contraintes-déformations'!$G$9+'Contraintes-déformations'!$G$8),"/")</f>
        <v>447.71221532091101</v>
      </c>
      <c r="C65" s="10">
        <f>IF(A65&lt;'Contraintes-déformations'!$G$6,'Contraintes-déformations'!$C$6*A65/100,'Contraintes-déformations'!$G$3)</f>
        <v>434.78260869565219</v>
      </c>
    </row>
    <row r="66" spans="1:3" x14ac:dyDescent="0.25">
      <c r="A66" s="9">
        <v>1.6</v>
      </c>
      <c r="B66" s="10">
        <f>IF(A66&lt;='Contraintes-déformations'!$G$5,IF(A66&lt;'Contraintes-déformations'!$G$6,'Contraintes-déformations'!$C$6*A66/100,A66/100*'Contraintes-déformations'!$G$9+'Contraintes-déformations'!$G$8),"/")</f>
        <v>447.95031055900625</v>
      </c>
      <c r="C66" s="10">
        <f>IF(A66&lt;'Contraintes-déformations'!$G$6,'Contraintes-déformations'!$C$6*A66/100,'Contraintes-déformations'!$G$3)</f>
        <v>434.78260869565219</v>
      </c>
    </row>
    <row r="67" spans="1:3" x14ac:dyDescent="0.25">
      <c r="A67" s="9">
        <v>1.625</v>
      </c>
      <c r="B67" s="10">
        <f>IF(A67&lt;='Contraintes-déformations'!$G$5,IF(A67&lt;'Contraintes-déformations'!$G$6,'Contraintes-déformations'!$C$6*A67/100,A67/100*'Contraintes-déformations'!$G$9+'Contraintes-déformations'!$G$8),"/")</f>
        <v>448.1884057971015</v>
      </c>
      <c r="C67" s="10">
        <f>IF(A67&lt;'Contraintes-déformations'!$G$6,'Contraintes-déformations'!$C$6*A67/100,'Contraintes-déformations'!$G$3)</f>
        <v>434.78260869565219</v>
      </c>
    </row>
    <row r="68" spans="1:3" x14ac:dyDescent="0.25">
      <c r="A68" s="9">
        <v>1.65</v>
      </c>
      <c r="B68" s="10">
        <f>IF(A68&lt;='Contraintes-déformations'!$G$5,IF(A68&lt;'Contraintes-déformations'!$G$6,'Contraintes-déformations'!$C$6*A68/100,A68/100*'Contraintes-déformations'!$G$9+'Contraintes-déformations'!$G$8),"/")</f>
        <v>448.42650103519674</v>
      </c>
      <c r="C68" s="10">
        <f>IF(A68&lt;'Contraintes-déformations'!$G$6,'Contraintes-déformations'!$C$6*A68/100,'Contraintes-déformations'!$G$3)</f>
        <v>434.78260869565219</v>
      </c>
    </row>
    <row r="69" spans="1:3" x14ac:dyDescent="0.25">
      <c r="A69" s="9">
        <v>1.675</v>
      </c>
      <c r="B69" s="10">
        <f>IF(A69&lt;='Contraintes-déformations'!$G$5,IF(A69&lt;'Contraintes-déformations'!$G$6,'Contraintes-déformations'!$C$6*A69/100,A69/100*'Contraintes-déformations'!$G$9+'Contraintes-déformations'!$G$8),"/")</f>
        <v>448.66459627329198</v>
      </c>
      <c r="C69" s="10">
        <f>IF(A69&lt;'Contraintes-déformations'!$G$6,'Contraintes-déformations'!$C$6*A69/100,'Contraintes-déformations'!$G$3)</f>
        <v>434.78260869565219</v>
      </c>
    </row>
    <row r="70" spans="1:3" x14ac:dyDescent="0.25">
      <c r="A70" s="9">
        <v>1.7</v>
      </c>
      <c r="B70" s="10">
        <f>IF(A70&lt;='Contraintes-déformations'!$G$5,IF(A70&lt;'Contraintes-déformations'!$G$6,'Contraintes-déformations'!$C$6*A70/100,A70/100*'Contraintes-déformations'!$G$9+'Contraintes-déformations'!$G$8),"/")</f>
        <v>448.90269151138722</v>
      </c>
      <c r="C70" s="10">
        <f>IF(A70&lt;'Contraintes-déformations'!$G$6,'Contraintes-déformations'!$C$6*A70/100,'Contraintes-déformations'!$G$3)</f>
        <v>434.78260869565219</v>
      </c>
    </row>
    <row r="71" spans="1:3" x14ac:dyDescent="0.25">
      <c r="A71" s="9">
        <v>1.7250000000000001</v>
      </c>
      <c r="B71" s="10">
        <f>IF(A71&lt;='Contraintes-déformations'!$G$5,IF(A71&lt;'Contraintes-déformations'!$G$6,'Contraintes-déformations'!$C$6*A71/100,A71/100*'Contraintes-déformations'!$G$9+'Contraintes-déformations'!$G$8),"/")</f>
        <v>449.14078674948246</v>
      </c>
      <c r="C71" s="10">
        <f>IF(A71&lt;'Contraintes-déformations'!$G$6,'Contraintes-déformations'!$C$6*A71/100,'Contraintes-déformations'!$G$3)</f>
        <v>434.78260869565219</v>
      </c>
    </row>
    <row r="72" spans="1:3" x14ac:dyDescent="0.25">
      <c r="A72" s="9">
        <v>1.75</v>
      </c>
      <c r="B72" s="10">
        <f>IF(A72&lt;='Contraintes-déformations'!$G$5,IF(A72&lt;'Contraintes-déformations'!$G$6,'Contraintes-déformations'!$C$6*A72/100,A72/100*'Contraintes-déformations'!$G$9+'Contraintes-déformations'!$G$8),"/")</f>
        <v>449.3788819875777</v>
      </c>
      <c r="C72" s="10">
        <f>IF(A72&lt;'Contraintes-déformations'!$G$6,'Contraintes-déformations'!$C$6*A72/100,'Contraintes-déformations'!$G$3)</f>
        <v>434.78260869565219</v>
      </c>
    </row>
    <row r="73" spans="1:3" x14ac:dyDescent="0.25">
      <c r="A73" s="9">
        <v>1.7749999999999999</v>
      </c>
      <c r="B73" s="10">
        <f>IF(A73&lt;='Contraintes-déformations'!$G$5,IF(A73&lt;'Contraintes-déformations'!$G$6,'Contraintes-déformations'!$C$6*A73/100,A73/100*'Contraintes-déformations'!$G$9+'Contraintes-déformations'!$G$8),"/")</f>
        <v>449.61697722567294</v>
      </c>
      <c r="C73" s="10">
        <f>IF(A73&lt;'Contraintes-déformations'!$G$6,'Contraintes-déformations'!$C$6*A73/100,'Contraintes-déformations'!$G$3)</f>
        <v>434.78260869565219</v>
      </c>
    </row>
    <row r="74" spans="1:3" x14ac:dyDescent="0.25">
      <c r="A74" s="9">
        <v>1.8</v>
      </c>
      <c r="B74" s="10">
        <f>IF(A74&lt;='Contraintes-déformations'!$G$5,IF(A74&lt;'Contraintes-déformations'!$G$6,'Contraintes-déformations'!$C$6*A74/100,A74/100*'Contraintes-déformations'!$G$9+'Contraintes-déformations'!$G$8),"/")</f>
        <v>449.85507246376818</v>
      </c>
      <c r="C74" s="10">
        <f>IF(A74&lt;'Contraintes-déformations'!$G$6,'Contraintes-déformations'!$C$6*A74/100,'Contraintes-déformations'!$G$3)</f>
        <v>434.78260869565219</v>
      </c>
    </row>
    <row r="75" spans="1:3" x14ac:dyDescent="0.25">
      <c r="A75" s="9">
        <v>1.825</v>
      </c>
      <c r="B75" s="10">
        <f>IF(A75&lt;='Contraintes-déformations'!$G$5,IF(A75&lt;'Contraintes-déformations'!$G$6,'Contraintes-déformations'!$C$6*A75/100,A75/100*'Contraintes-déformations'!$G$9+'Contraintes-déformations'!$G$8),"/")</f>
        <v>450.09316770186342</v>
      </c>
      <c r="C75" s="10">
        <f>IF(A75&lt;'Contraintes-déformations'!$G$6,'Contraintes-déformations'!$C$6*A75/100,'Contraintes-déformations'!$G$3)</f>
        <v>434.78260869565219</v>
      </c>
    </row>
    <row r="76" spans="1:3" x14ac:dyDescent="0.25">
      <c r="A76" s="9">
        <v>1.85</v>
      </c>
      <c r="B76" s="10">
        <f>IF(A76&lt;='Contraintes-déformations'!$G$5,IF(A76&lt;'Contraintes-déformations'!$G$6,'Contraintes-déformations'!$C$6*A76/100,A76/100*'Contraintes-déformations'!$G$9+'Contraintes-déformations'!$G$8),"/")</f>
        <v>450.33126293995866</v>
      </c>
      <c r="C76" s="10">
        <f>IF(A76&lt;'Contraintes-déformations'!$G$6,'Contraintes-déformations'!$C$6*A76/100,'Contraintes-déformations'!$G$3)</f>
        <v>434.78260869565219</v>
      </c>
    </row>
    <row r="77" spans="1:3" x14ac:dyDescent="0.25">
      <c r="A77" s="9">
        <v>1.875</v>
      </c>
      <c r="B77" s="10">
        <f>IF(A77&lt;='Contraintes-déformations'!$G$5,IF(A77&lt;'Contraintes-déformations'!$G$6,'Contraintes-déformations'!$C$6*A77/100,A77/100*'Contraintes-déformations'!$G$9+'Contraintes-déformations'!$G$8),"/")</f>
        <v>450.5693581780539</v>
      </c>
      <c r="C77" s="10">
        <f>IF(A77&lt;'Contraintes-déformations'!$G$6,'Contraintes-déformations'!$C$6*A77/100,'Contraintes-déformations'!$G$3)</f>
        <v>434.78260869565219</v>
      </c>
    </row>
    <row r="78" spans="1:3" x14ac:dyDescent="0.25">
      <c r="A78" s="9">
        <v>1.9</v>
      </c>
      <c r="B78" s="10">
        <f>IF(A78&lt;='Contraintes-déformations'!$G$5,IF(A78&lt;'Contraintes-déformations'!$G$6,'Contraintes-déformations'!$C$6*A78/100,A78/100*'Contraintes-déformations'!$G$9+'Contraintes-déformations'!$G$8),"/")</f>
        <v>450.80745341614914</v>
      </c>
      <c r="C78" s="10">
        <f>IF(A78&lt;'Contraintes-déformations'!$G$6,'Contraintes-déformations'!$C$6*A78/100,'Contraintes-déformations'!$G$3)</f>
        <v>434.78260869565219</v>
      </c>
    </row>
    <row r="79" spans="1:3" x14ac:dyDescent="0.25">
      <c r="A79" s="9">
        <v>1.925</v>
      </c>
      <c r="B79" s="10">
        <f>IF(A79&lt;='Contraintes-déformations'!$G$5,IF(A79&lt;'Contraintes-déformations'!$G$6,'Contraintes-déformations'!$C$6*A79/100,A79/100*'Contraintes-déformations'!$G$9+'Contraintes-déformations'!$G$8),"/")</f>
        <v>451.04554865424439</v>
      </c>
      <c r="C79" s="10">
        <f>IF(A79&lt;'Contraintes-déformations'!$G$6,'Contraintes-déformations'!$C$6*A79/100,'Contraintes-déformations'!$G$3)</f>
        <v>434.78260869565219</v>
      </c>
    </row>
    <row r="80" spans="1:3" x14ac:dyDescent="0.25">
      <c r="A80" s="9">
        <v>1.95</v>
      </c>
      <c r="B80" s="10">
        <f>IF(A80&lt;='Contraintes-déformations'!$G$5,IF(A80&lt;'Contraintes-déformations'!$G$6,'Contraintes-déformations'!$C$6*A80/100,A80/100*'Contraintes-déformations'!$G$9+'Contraintes-déformations'!$G$8),"/")</f>
        <v>451.28364389233957</v>
      </c>
      <c r="C80" s="10">
        <f>IF(A80&lt;'Contraintes-déformations'!$G$6,'Contraintes-déformations'!$C$6*A80/100,'Contraintes-déformations'!$G$3)</f>
        <v>434.78260869565219</v>
      </c>
    </row>
    <row r="81" spans="1:3" x14ac:dyDescent="0.25">
      <c r="A81" s="9">
        <v>1.9750000000000001</v>
      </c>
      <c r="B81" s="10">
        <f>IF(A81&lt;='Contraintes-déformations'!$G$5,IF(A81&lt;'Contraintes-déformations'!$G$6,'Contraintes-déformations'!$C$6*A81/100,A81/100*'Contraintes-déformations'!$G$9+'Contraintes-déformations'!$G$8),"/")</f>
        <v>451.52173913043481</v>
      </c>
      <c r="C81" s="10">
        <f>IF(A81&lt;'Contraintes-déformations'!$G$6,'Contraintes-déformations'!$C$6*A81/100,'Contraintes-déformations'!$G$3)</f>
        <v>434.78260869565219</v>
      </c>
    </row>
    <row r="82" spans="1:3" x14ac:dyDescent="0.25">
      <c r="A82" s="9">
        <v>2</v>
      </c>
      <c r="B82" s="10">
        <f>IF(A82&lt;='Contraintes-déformations'!$G$5,IF(A82&lt;'Contraintes-déformations'!$G$6,'Contraintes-déformations'!$C$6*A82/100,A82/100*'Contraintes-déformations'!$G$9+'Contraintes-déformations'!$G$8),"/")</f>
        <v>451.75983436853005</v>
      </c>
      <c r="C82" s="10">
        <f>IF(A82&lt;'Contraintes-déformations'!$G$6,'Contraintes-déformations'!$C$6*A82/100,'Contraintes-déformations'!$G$3)</f>
        <v>434.78260869565219</v>
      </c>
    </row>
    <row r="83" spans="1:3" x14ac:dyDescent="0.25">
      <c r="A83" s="9">
        <v>2.0249999999999999</v>
      </c>
      <c r="B83" s="10">
        <f>IF(A83&lt;='Contraintes-déformations'!$G$5,IF(A83&lt;'Contraintes-déformations'!$G$6,'Contraintes-déformations'!$C$6*A83/100,A83/100*'Contraintes-déformations'!$G$9+'Contraintes-déformations'!$G$8),"/")</f>
        <v>451.99792960662529</v>
      </c>
      <c r="C83" s="10">
        <f>IF(A83&lt;'Contraintes-déformations'!$G$6,'Contraintes-déformations'!$C$6*A83/100,'Contraintes-déformations'!$G$3)</f>
        <v>434.78260869565219</v>
      </c>
    </row>
    <row r="84" spans="1:3" x14ac:dyDescent="0.25">
      <c r="A84" s="9">
        <v>2.0499999999999998</v>
      </c>
      <c r="B84" s="10">
        <f>IF(A84&lt;='Contraintes-déformations'!$G$5,IF(A84&lt;'Contraintes-déformations'!$G$6,'Contraintes-déformations'!$C$6*A84/100,A84/100*'Contraintes-déformations'!$G$9+'Contraintes-déformations'!$G$8),"/")</f>
        <v>452.23602484472053</v>
      </c>
      <c r="C84" s="10">
        <f>IF(A84&lt;'Contraintes-déformations'!$G$6,'Contraintes-déformations'!$C$6*A84/100,'Contraintes-déformations'!$G$3)</f>
        <v>434.78260869565219</v>
      </c>
    </row>
    <row r="85" spans="1:3" x14ac:dyDescent="0.25">
      <c r="A85" s="9">
        <v>2.0750000000000002</v>
      </c>
      <c r="B85" s="10">
        <f>IF(A85&lt;='Contraintes-déformations'!$G$5,IF(A85&lt;'Contraintes-déformations'!$G$6,'Contraintes-déformations'!$C$6*A85/100,A85/100*'Contraintes-déformations'!$G$9+'Contraintes-déformations'!$G$8),"/")</f>
        <v>452.47412008281577</v>
      </c>
      <c r="C85" s="10">
        <f>IF(A85&lt;'Contraintes-déformations'!$G$6,'Contraintes-déformations'!$C$6*A85/100,'Contraintes-déformations'!$G$3)</f>
        <v>434.78260869565219</v>
      </c>
    </row>
    <row r="86" spans="1:3" x14ac:dyDescent="0.25">
      <c r="A86" s="9">
        <v>2.1</v>
      </c>
      <c r="B86" s="10">
        <f>IF(A86&lt;='Contraintes-déformations'!$G$5,IF(A86&lt;'Contraintes-déformations'!$G$6,'Contraintes-déformations'!$C$6*A86/100,A86/100*'Contraintes-déformations'!$G$9+'Contraintes-déformations'!$G$8),"/")</f>
        <v>452.71221532091101</v>
      </c>
      <c r="C86" s="10">
        <f>IF(A86&lt;'Contraintes-déformations'!$G$6,'Contraintes-déformations'!$C$6*A86/100,'Contraintes-déformations'!$G$3)</f>
        <v>434.78260869565219</v>
      </c>
    </row>
    <row r="87" spans="1:3" x14ac:dyDescent="0.25">
      <c r="A87" s="9">
        <v>2.125</v>
      </c>
      <c r="B87" s="10">
        <f>IF(A87&lt;='Contraintes-déformations'!$G$5,IF(A87&lt;'Contraintes-déformations'!$G$6,'Contraintes-déformations'!$C$6*A87/100,A87/100*'Contraintes-déformations'!$G$9+'Contraintes-déformations'!$G$8),"/")</f>
        <v>452.95031055900625</v>
      </c>
      <c r="C87" s="10">
        <f>IF(A87&lt;'Contraintes-déformations'!$G$6,'Contraintes-déformations'!$C$6*A87/100,'Contraintes-déformations'!$G$3)</f>
        <v>434.78260869565219</v>
      </c>
    </row>
    <row r="88" spans="1:3" x14ac:dyDescent="0.25">
      <c r="A88" s="9">
        <v>2.15</v>
      </c>
      <c r="B88" s="10">
        <f>IF(A88&lt;='Contraintes-déformations'!$G$5,IF(A88&lt;'Contraintes-déformations'!$G$6,'Contraintes-déformations'!$C$6*A88/100,A88/100*'Contraintes-déformations'!$G$9+'Contraintes-déformations'!$G$8),"/")</f>
        <v>453.1884057971015</v>
      </c>
      <c r="C88" s="10">
        <f>IF(A88&lt;'Contraintes-déformations'!$G$6,'Contraintes-déformations'!$C$6*A88/100,'Contraintes-déformations'!$G$3)</f>
        <v>434.78260869565219</v>
      </c>
    </row>
    <row r="89" spans="1:3" x14ac:dyDescent="0.25">
      <c r="A89" s="9">
        <v>2.1749999999999998</v>
      </c>
      <c r="B89" s="10">
        <f>IF(A89&lt;='Contraintes-déformations'!$G$5,IF(A89&lt;'Contraintes-déformations'!$G$6,'Contraintes-déformations'!$C$6*A89/100,A89/100*'Contraintes-déformations'!$G$9+'Contraintes-déformations'!$G$8),"/")</f>
        <v>453.42650103519674</v>
      </c>
      <c r="C89" s="10">
        <f>IF(A89&lt;'Contraintes-déformations'!$G$6,'Contraintes-déformations'!$C$6*A89/100,'Contraintes-déformations'!$G$3)</f>
        <v>434.78260869565219</v>
      </c>
    </row>
    <row r="90" spans="1:3" x14ac:dyDescent="0.25">
      <c r="A90" s="9">
        <v>2.2000000000000002</v>
      </c>
      <c r="B90" s="10">
        <f>IF(A90&lt;='Contraintes-déformations'!$G$5,IF(A90&lt;'Contraintes-déformations'!$G$6,'Contraintes-déformations'!$C$6*A90/100,A90/100*'Contraintes-déformations'!$G$9+'Contraintes-déformations'!$G$8),"/")</f>
        <v>453.66459627329198</v>
      </c>
      <c r="C90" s="10">
        <f>IF(A90&lt;'Contraintes-déformations'!$G$6,'Contraintes-déformations'!$C$6*A90/100,'Contraintes-déformations'!$G$3)</f>
        <v>434.78260869565219</v>
      </c>
    </row>
    <row r="91" spans="1:3" x14ac:dyDescent="0.25">
      <c r="A91" s="9">
        <v>2.2250000000000001</v>
      </c>
      <c r="B91" s="10">
        <f>IF(A91&lt;='Contraintes-déformations'!$G$5,IF(A91&lt;'Contraintes-déformations'!$G$6,'Contraintes-déformations'!$C$6*A91/100,A91/100*'Contraintes-déformations'!$G$9+'Contraintes-déformations'!$G$8),"/")</f>
        <v>453.90269151138722</v>
      </c>
      <c r="C91" s="10">
        <f>IF(A91&lt;'Contraintes-déformations'!$G$6,'Contraintes-déformations'!$C$6*A91/100,'Contraintes-déformations'!$G$3)</f>
        <v>434.78260869565219</v>
      </c>
    </row>
    <row r="92" spans="1:3" x14ac:dyDescent="0.25">
      <c r="A92" s="9">
        <v>2.25</v>
      </c>
      <c r="B92" s="10">
        <f>IF(A92&lt;='Contraintes-déformations'!$G$5,IF(A92&lt;'Contraintes-déformations'!$G$6,'Contraintes-déformations'!$C$6*A92/100,A92/100*'Contraintes-déformations'!$G$9+'Contraintes-déformations'!$G$8),"/")</f>
        <v>454.14078674948246</v>
      </c>
      <c r="C92" s="10">
        <f>IF(A92&lt;'Contraintes-déformations'!$G$6,'Contraintes-déformations'!$C$6*A92/100,'Contraintes-déformations'!$G$3)</f>
        <v>434.78260869565219</v>
      </c>
    </row>
    <row r="93" spans="1:3" x14ac:dyDescent="0.25">
      <c r="A93" s="9">
        <v>2.2749999999999999</v>
      </c>
      <c r="B93" s="10" t="str">
        <f>IF(A93&lt;='Contraintes-déformations'!$G$5,IF(A93&lt;'Contraintes-déformations'!$G$6,'Contraintes-déformations'!$C$6*A93/100,A93/100*'Contraintes-déformations'!$G$9+'Contraintes-déformations'!$G$8),"/")</f>
        <v>/</v>
      </c>
      <c r="C93" s="10">
        <f>IF(A93&lt;'Contraintes-déformations'!$G$6,'Contraintes-déformations'!$C$6*A93/100,'Contraintes-déformations'!$G$3)</f>
        <v>434.78260869565219</v>
      </c>
    </row>
    <row r="94" spans="1:3" x14ac:dyDescent="0.25">
      <c r="A94" s="9">
        <v>2.2999999999999998</v>
      </c>
      <c r="B94" s="10" t="str">
        <f>IF(A94&lt;='Contraintes-déformations'!$G$5,IF(A94&lt;'Contraintes-déformations'!$G$6,'Contraintes-déformations'!$C$6*A94/100,A94/100*'Contraintes-déformations'!$G$9+'Contraintes-déformations'!$G$8),"/")</f>
        <v>/</v>
      </c>
      <c r="C94" s="10">
        <f>IF(A94&lt;'Contraintes-déformations'!$G$6,'Contraintes-déformations'!$C$6*A94/100,'Contraintes-déformations'!$G$3)</f>
        <v>434.78260869565219</v>
      </c>
    </row>
    <row r="95" spans="1:3" x14ac:dyDescent="0.25">
      <c r="A95" s="9">
        <v>2.3250000000000002</v>
      </c>
      <c r="B95" s="10" t="str">
        <f>IF(A95&lt;='Contraintes-déformations'!$G$5,IF(A95&lt;'Contraintes-déformations'!$G$6,'Contraintes-déformations'!$C$6*A95/100,A95/100*'Contraintes-déformations'!$G$9+'Contraintes-déformations'!$G$8),"/")</f>
        <v>/</v>
      </c>
      <c r="C95" s="10">
        <f>IF(A95&lt;'Contraintes-déformations'!$G$6,'Contraintes-déformations'!$C$6*A95/100,'Contraintes-déformations'!$G$3)</f>
        <v>434.78260869565219</v>
      </c>
    </row>
    <row r="96" spans="1:3" x14ac:dyDescent="0.25">
      <c r="A96" s="9">
        <v>2.35</v>
      </c>
      <c r="B96" s="10" t="str">
        <f>IF(A96&lt;='Contraintes-déformations'!$G$5,IF(A96&lt;'Contraintes-déformations'!$G$6,'Contraintes-déformations'!$C$6*A96/100,A96/100*'Contraintes-déformations'!$G$9+'Contraintes-déformations'!$G$8),"/")</f>
        <v>/</v>
      </c>
      <c r="C96" s="10">
        <f>IF(A96&lt;'Contraintes-déformations'!$G$6,'Contraintes-déformations'!$C$6*A96/100,'Contraintes-déformations'!$G$3)</f>
        <v>434.78260869565219</v>
      </c>
    </row>
    <row r="97" spans="1:3" x14ac:dyDescent="0.25">
      <c r="A97" s="9">
        <v>2.375</v>
      </c>
      <c r="B97" s="10" t="str">
        <f>IF(A97&lt;='Contraintes-déformations'!$G$5,IF(A97&lt;'Contraintes-déformations'!$G$6,'Contraintes-déformations'!$C$6*A97/100,A97/100*'Contraintes-déformations'!$G$9+'Contraintes-déformations'!$G$8),"/")</f>
        <v>/</v>
      </c>
      <c r="C97" s="10">
        <f>IF(A97&lt;'Contraintes-déformations'!$G$6,'Contraintes-déformations'!$C$6*A97/100,'Contraintes-déformations'!$G$3)</f>
        <v>434.78260869565219</v>
      </c>
    </row>
    <row r="98" spans="1:3" x14ac:dyDescent="0.25">
      <c r="A98" s="9">
        <v>2.4</v>
      </c>
      <c r="B98" s="10" t="str">
        <f>IF(A98&lt;='Contraintes-déformations'!$G$5,IF(A98&lt;'Contraintes-déformations'!$G$6,'Contraintes-déformations'!$C$6*A98/100,A98/100*'Contraintes-déformations'!$G$9+'Contraintes-déformations'!$G$8),"/")</f>
        <v>/</v>
      </c>
      <c r="C98" s="10">
        <f>IF(A98&lt;'Contraintes-déformations'!$G$6,'Contraintes-déformations'!$C$6*A98/100,'Contraintes-déformations'!$G$3)</f>
        <v>434.78260869565219</v>
      </c>
    </row>
    <row r="99" spans="1:3" x14ac:dyDescent="0.25">
      <c r="A99" s="9">
        <v>2.4249999999999998</v>
      </c>
      <c r="B99" s="10" t="str">
        <f>IF(A99&lt;='Contraintes-déformations'!$G$5,IF(A99&lt;'Contraintes-déformations'!$G$6,'Contraintes-déformations'!$C$6*A99/100,A99/100*'Contraintes-déformations'!$G$9+'Contraintes-déformations'!$G$8),"/")</f>
        <v>/</v>
      </c>
      <c r="C99" s="10">
        <f>IF(A99&lt;'Contraintes-déformations'!$G$6,'Contraintes-déformations'!$C$6*A99/100,'Contraintes-déformations'!$G$3)</f>
        <v>434.78260869565219</v>
      </c>
    </row>
    <row r="100" spans="1:3" x14ac:dyDescent="0.25">
      <c r="A100" s="9">
        <v>2.4500000000000002</v>
      </c>
      <c r="B100" s="10" t="str">
        <f>IF(A100&lt;='Contraintes-déformations'!$G$5,IF(A100&lt;'Contraintes-déformations'!$G$6,'Contraintes-déformations'!$C$6*A100/100,A100/100*'Contraintes-déformations'!$G$9+'Contraintes-déformations'!$G$8),"/")</f>
        <v>/</v>
      </c>
      <c r="C100" s="10">
        <f>IF(A100&lt;'Contraintes-déformations'!$G$6,'Contraintes-déformations'!$C$6*A100/100,'Contraintes-déformations'!$G$3)</f>
        <v>434.78260869565219</v>
      </c>
    </row>
    <row r="101" spans="1:3" x14ac:dyDescent="0.25">
      <c r="A101" s="9">
        <v>2.4750000000000001</v>
      </c>
      <c r="B101" s="10" t="str">
        <f>IF(A101&lt;='Contraintes-déformations'!$G$5,IF(A101&lt;'Contraintes-déformations'!$G$6,'Contraintes-déformations'!$C$6*A101/100,A101/100*'Contraintes-déformations'!$G$9+'Contraintes-déformations'!$G$8),"/")</f>
        <v>/</v>
      </c>
      <c r="C101" s="10">
        <f>IF(A101&lt;'Contraintes-déformations'!$G$6,'Contraintes-déformations'!$C$6*A101/100,'Contraintes-déformations'!$G$3)</f>
        <v>434.78260869565219</v>
      </c>
    </row>
    <row r="102" spans="1:3" x14ac:dyDescent="0.25">
      <c r="A102" s="9">
        <v>2.5</v>
      </c>
      <c r="B102" s="10" t="str">
        <f>IF(A102&lt;='Contraintes-déformations'!$G$5,IF(A102&lt;'Contraintes-déformations'!$G$6,'Contraintes-déformations'!$C$6*A102/100,A102/100*'Contraintes-déformations'!$G$9+'Contraintes-déformations'!$G$8),"/")</f>
        <v>/</v>
      </c>
      <c r="C102" s="10">
        <f>IF(A102&lt;'Contraintes-déformations'!$G$6,'Contraintes-déformations'!$C$6*A102/100,'Contraintes-déformations'!$G$3)</f>
        <v>434.78260869565219</v>
      </c>
    </row>
    <row r="103" spans="1:3" x14ac:dyDescent="0.25">
      <c r="A103" s="9">
        <v>2.5249999999999999</v>
      </c>
      <c r="B103" s="10" t="str">
        <f>IF(A103&lt;='Contraintes-déformations'!$G$5,IF(A103&lt;'Contraintes-déformations'!$G$6,'Contraintes-déformations'!$C$6*A103/100,A103/100*'Contraintes-déformations'!$G$9+'Contraintes-déformations'!$G$8),"/")</f>
        <v>/</v>
      </c>
      <c r="C103" s="10">
        <f>IF(A103&lt;'Contraintes-déformations'!$G$6,'Contraintes-déformations'!$C$6*A103/100,'Contraintes-déformations'!$G$3)</f>
        <v>434.78260869565219</v>
      </c>
    </row>
    <row r="104" spans="1:3" x14ac:dyDescent="0.25">
      <c r="A104" s="9">
        <v>2.5499999999999998</v>
      </c>
      <c r="B104" s="10" t="str">
        <f>IF(A104&lt;='Contraintes-déformations'!$G$5,IF(A104&lt;'Contraintes-déformations'!$G$6,'Contraintes-déformations'!$C$6*A104/100,A104/100*'Contraintes-déformations'!$G$9+'Contraintes-déformations'!$G$8),"/")</f>
        <v>/</v>
      </c>
      <c r="C104" s="10">
        <f>IF(A104&lt;'Contraintes-déformations'!$G$6,'Contraintes-déformations'!$C$6*A104/100,'Contraintes-déformations'!$G$3)</f>
        <v>434.78260869565219</v>
      </c>
    </row>
    <row r="105" spans="1:3" x14ac:dyDescent="0.25">
      <c r="A105" s="9">
        <v>2.5750000000000002</v>
      </c>
      <c r="B105" s="10" t="str">
        <f>IF(A105&lt;='Contraintes-déformations'!$G$5,IF(A105&lt;'Contraintes-déformations'!$G$6,'Contraintes-déformations'!$C$6*A105/100,A105/100*'Contraintes-déformations'!$G$9+'Contraintes-déformations'!$G$8),"/")</f>
        <v>/</v>
      </c>
      <c r="C105" s="10">
        <f>IF(A105&lt;'Contraintes-déformations'!$G$6,'Contraintes-déformations'!$C$6*A105/100,'Contraintes-déformations'!$G$3)</f>
        <v>434.78260869565219</v>
      </c>
    </row>
    <row r="106" spans="1:3" x14ac:dyDescent="0.25">
      <c r="A106" s="9">
        <v>2.6</v>
      </c>
      <c r="B106" s="10" t="str">
        <f>IF(A106&lt;='Contraintes-déformations'!$G$5,IF(A106&lt;'Contraintes-déformations'!$G$6,'Contraintes-déformations'!$C$6*A106/100,A106/100*'Contraintes-déformations'!$G$9+'Contraintes-déformations'!$G$8),"/")</f>
        <v>/</v>
      </c>
      <c r="C106" s="10">
        <f>IF(A106&lt;'Contraintes-déformations'!$G$6,'Contraintes-déformations'!$C$6*A106/100,'Contraintes-déformations'!$G$3)</f>
        <v>434.78260869565219</v>
      </c>
    </row>
    <row r="107" spans="1:3" x14ac:dyDescent="0.25">
      <c r="A107" s="9">
        <v>2.625</v>
      </c>
      <c r="B107" s="10" t="str">
        <f>IF(A107&lt;='Contraintes-déformations'!$G$5,IF(A107&lt;'Contraintes-déformations'!$G$6,'Contraintes-déformations'!$C$6*A107/100,A107/100*'Contraintes-déformations'!$G$9+'Contraintes-déformations'!$G$8),"/")</f>
        <v>/</v>
      </c>
      <c r="C107" s="10">
        <f>IF(A107&lt;'Contraintes-déformations'!$G$6,'Contraintes-déformations'!$C$6*A107/100,'Contraintes-déformations'!$G$3)</f>
        <v>434.78260869565219</v>
      </c>
    </row>
    <row r="108" spans="1:3" x14ac:dyDescent="0.25">
      <c r="A108" s="9">
        <v>2.65</v>
      </c>
      <c r="B108" s="10" t="str">
        <f>IF(A108&lt;='Contraintes-déformations'!$G$5,IF(A108&lt;'Contraintes-déformations'!$G$6,'Contraintes-déformations'!$C$6*A108/100,A108/100*'Contraintes-déformations'!$G$9+'Contraintes-déformations'!$G$8),"/")</f>
        <v>/</v>
      </c>
      <c r="C108" s="10">
        <f>IF(A108&lt;'Contraintes-déformations'!$G$6,'Contraintes-déformations'!$C$6*A108/100,'Contraintes-déformations'!$G$3)</f>
        <v>434.78260869565219</v>
      </c>
    </row>
    <row r="109" spans="1:3" x14ac:dyDescent="0.25">
      <c r="A109" s="9">
        <v>2.6749999999999998</v>
      </c>
      <c r="B109" s="10" t="str">
        <f>IF(A109&lt;='Contraintes-déformations'!$G$5,IF(A109&lt;'Contraintes-déformations'!$G$6,'Contraintes-déformations'!$C$6*A109/100,A109/100*'Contraintes-déformations'!$G$9+'Contraintes-déformations'!$G$8),"/")</f>
        <v>/</v>
      </c>
      <c r="C109" s="10">
        <f>IF(A109&lt;'Contraintes-déformations'!$G$6,'Contraintes-déformations'!$C$6*A109/100,'Contraintes-déformations'!$G$3)</f>
        <v>434.78260869565219</v>
      </c>
    </row>
    <row r="110" spans="1:3" x14ac:dyDescent="0.25">
      <c r="A110" s="9">
        <v>2.7</v>
      </c>
      <c r="B110" s="10" t="str">
        <f>IF(A110&lt;='Contraintes-déformations'!$G$5,IF(A110&lt;'Contraintes-déformations'!$G$6,'Contraintes-déformations'!$C$6*A110/100,A110/100*'Contraintes-déformations'!$G$9+'Contraintes-déformations'!$G$8),"/")</f>
        <v>/</v>
      </c>
      <c r="C110" s="10">
        <f>IF(A110&lt;'Contraintes-déformations'!$G$6,'Contraintes-déformations'!$C$6*A110/100,'Contraintes-déformations'!$G$3)</f>
        <v>434.78260869565219</v>
      </c>
    </row>
    <row r="111" spans="1:3" x14ac:dyDescent="0.25">
      <c r="A111" s="9">
        <v>2.7250000000000001</v>
      </c>
      <c r="B111" s="10" t="str">
        <f>IF(A111&lt;='Contraintes-déformations'!$G$5,IF(A111&lt;'Contraintes-déformations'!$G$6,'Contraintes-déformations'!$C$6*A111/100,A111/100*'Contraintes-déformations'!$G$9+'Contraintes-déformations'!$G$8),"/")</f>
        <v>/</v>
      </c>
      <c r="C111" s="10">
        <f>IF(A111&lt;'Contraintes-déformations'!$G$6,'Contraintes-déformations'!$C$6*A111/100,'Contraintes-déformations'!$G$3)</f>
        <v>434.78260869565219</v>
      </c>
    </row>
    <row r="112" spans="1:3" x14ac:dyDescent="0.25">
      <c r="A112" s="9">
        <v>2.75</v>
      </c>
      <c r="B112" s="10" t="str">
        <f>IF(A112&lt;='Contraintes-déformations'!$G$5,IF(A112&lt;'Contraintes-déformations'!$G$6,'Contraintes-déformations'!$C$6*A112/100,A112/100*'Contraintes-déformations'!$G$9+'Contraintes-déformations'!$G$8),"/")</f>
        <v>/</v>
      </c>
      <c r="C112" s="10">
        <f>IF(A112&lt;'Contraintes-déformations'!$G$6,'Contraintes-déformations'!$C$6*A112/100,'Contraintes-déformations'!$G$3)</f>
        <v>434.78260869565219</v>
      </c>
    </row>
    <row r="113" spans="1:3" x14ac:dyDescent="0.25">
      <c r="A113" s="9">
        <v>2.7749999999999999</v>
      </c>
      <c r="B113" s="10" t="str">
        <f>IF(A113&lt;='Contraintes-déformations'!$G$5,IF(A113&lt;'Contraintes-déformations'!$G$6,'Contraintes-déformations'!$C$6*A113/100,A113/100*'Contraintes-déformations'!$G$9+'Contraintes-déformations'!$G$8),"/")</f>
        <v>/</v>
      </c>
      <c r="C113" s="10">
        <f>IF(A113&lt;'Contraintes-déformations'!$G$6,'Contraintes-déformations'!$C$6*A113/100,'Contraintes-déformations'!$G$3)</f>
        <v>434.78260869565219</v>
      </c>
    </row>
    <row r="114" spans="1:3" x14ac:dyDescent="0.25">
      <c r="A114" s="9">
        <v>2.8</v>
      </c>
      <c r="B114" s="10" t="str">
        <f>IF(A114&lt;='Contraintes-déformations'!$G$5,IF(A114&lt;'Contraintes-déformations'!$G$6,'Contraintes-déformations'!$C$6*A114/100,A114/100*'Contraintes-déformations'!$G$9+'Contraintes-déformations'!$G$8),"/")</f>
        <v>/</v>
      </c>
      <c r="C114" s="10">
        <f>IF(A114&lt;'Contraintes-déformations'!$G$6,'Contraintes-déformations'!$C$6*A114/100,'Contraintes-déformations'!$G$3)</f>
        <v>434.78260869565219</v>
      </c>
    </row>
    <row r="115" spans="1:3" x14ac:dyDescent="0.25">
      <c r="A115" s="9">
        <v>2.8250000000000002</v>
      </c>
      <c r="B115" s="10" t="str">
        <f>IF(A115&lt;='Contraintes-déformations'!$G$5,IF(A115&lt;'Contraintes-déformations'!$G$6,'Contraintes-déformations'!$C$6*A115/100,A115/100*'Contraintes-déformations'!$G$9+'Contraintes-déformations'!$G$8),"/")</f>
        <v>/</v>
      </c>
      <c r="C115" s="10">
        <f>IF(A115&lt;'Contraintes-déformations'!$G$6,'Contraintes-déformations'!$C$6*A115/100,'Contraintes-déformations'!$G$3)</f>
        <v>434.78260869565219</v>
      </c>
    </row>
    <row r="116" spans="1:3" x14ac:dyDescent="0.25">
      <c r="A116" s="9">
        <v>2.85</v>
      </c>
      <c r="B116" s="10" t="str">
        <f>IF(A116&lt;='Contraintes-déformations'!$G$5,IF(A116&lt;'Contraintes-déformations'!$G$6,'Contraintes-déformations'!$C$6*A116/100,A116/100*'Contraintes-déformations'!$G$9+'Contraintes-déformations'!$G$8),"/")</f>
        <v>/</v>
      </c>
      <c r="C116" s="10">
        <f>IF(A116&lt;'Contraintes-déformations'!$G$6,'Contraintes-déformations'!$C$6*A116/100,'Contraintes-déformations'!$G$3)</f>
        <v>434.78260869565219</v>
      </c>
    </row>
    <row r="117" spans="1:3" x14ac:dyDescent="0.25">
      <c r="A117" s="9">
        <v>2.875</v>
      </c>
      <c r="B117" s="10" t="str">
        <f>IF(A117&lt;='Contraintes-déformations'!$G$5,IF(A117&lt;'Contraintes-déformations'!$G$6,'Contraintes-déformations'!$C$6*A117/100,A117/100*'Contraintes-déformations'!$G$9+'Contraintes-déformations'!$G$8),"/")</f>
        <v>/</v>
      </c>
      <c r="C117" s="10">
        <f>IF(A117&lt;'Contraintes-déformations'!$G$6,'Contraintes-déformations'!$C$6*A117/100,'Contraintes-déformations'!$G$3)</f>
        <v>434.78260869565219</v>
      </c>
    </row>
    <row r="118" spans="1:3" x14ac:dyDescent="0.25">
      <c r="A118" s="9">
        <v>2.9</v>
      </c>
      <c r="B118" s="10" t="str">
        <f>IF(A118&lt;='Contraintes-déformations'!$G$5,IF(A118&lt;'Contraintes-déformations'!$G$6,'Contraintes-déformations'!$C$6*A118/100,A118/100*'Contraintes-déformations'!$G$9+'Contraintes-déformations'!$G$8),"/")</f>
        <v>/</v>
      </c>
      <c r="C118" s="10">
        <f>IF(A118&lt;'Contraintes-déformations'!$G$6,'Contraintes-déformations'!$C$6*A118/100,'Contraintes-déformations'!$G$3)</f>
        <v>434.78260869565219</v>
      </c>
    </row>
    <row r="119" spans="1:3" x14ac:dyDescent="0.25">
      <c r="A119" s="9">
        <v>2.9249999999999998</v>
      </c>
      <c r="B119" s="10" t="str">
        <f>IF(A119&lt;='Contraintes-déformations'!$G$5,IF(A119&lt;'Contraintes-déformations'!$G$6,'Contraintes-déformations'!$C$6*A119/100,A119/100*'Contraintes-déformations'!$G$9+'Contraintes-déformations'!$G$8),"/")</f>
        <v>/</v>
      </c>
      <c r="C119" s="10">
        <f>IF(A119&lt;'Contraintes-déformations'!$G$6,'Contraintes-déformations'!$C$6*A119/100,'Contraintes-déformations'!$G$3)</f>
        <v>434.78260869565219</v>
      </c>
    </row>
    <row r="120" spans="1:3" x14ac:dyDescent="0.25">
      <c r="A120" s="9">
        <v>2.95</v>
      </c>
      <c r="B120" s="10" t="str">
        <f>IF(A120&lt;='Contraintes-déformations'!$G$5,IF(A120&lt;'Contraintes-déformations'!$G$6,'Contraintes-déformations'!$C$6*A120/100,A120/100*'Contraintes-déformations'!$G$9+'Contraintes-déformations'!$G$8),"/")</f>
        <v>/</v>
      </c>
      <c r="C120" s="10">
        <f>IF(A120&lt;'Contraintes-déformations'!$G$6,'Contraintes-déformations'!$C$6*A120/100,'Contraintes-déformations'!$G$3)</f>
        <v>434.78260869565219</v>
      </c>
    </row>
    <row r="121" spans="1:3" x14ac:dyDescent="0.25">
      <c r="A121" s="9">
        <v>2.9750000000000001</v>
      </c>
      <c r="B121" s="10" t="str">
        <f>IF(A121&lt;='Contraintes-déformations'!$G$5,IF(A121&lt;'Contraintes-déformations'!$G$6,'Contraintes-déformations'!$C$6*A121/100,A121/100*'Contraintes-déformations'!$G$9+'Contraintes-déformations'!$G$8),"/")</f>
        <v>/</v>
      </c>
      <c r="C121" s="10">
        <f>IF(A121&lt;'Contraintes-déformations'!$G$6,'Contraintes-déformations'!$C$6*A121/100,'Contraintes-déformations'!$G$3)</f>
        <v>434.78260869565219</v>
      </c>
    </row>
    <row r="122" spans="1:3" x14ac:dyDescent="0.25">
      <c r="A122" s="9">
        <v>3</v>
      </c>
      <c r="B122" s="10" t="str">
        <f>IF(A122&lt;='Contraintes-déformations'!$G$5,IF(A122&lt;'Contraintes-déformations'!$G$6,'Contraintes-déformations'!$C$6*A122/100,A122/100*'Contraintes-déformations'!$G$9+'Contraintes-déformations'!$G$8),"/")</f>
        <v>/</v>
      </c>
      <c r="C122" s="10">
        <f>IF(A122&lt;'Contraintes-déformations'!$G$6,'Contraintes-déformations'!$C$6*A122/100,'Contraintes-déformations'!$G$3)</f>
        <v>434.78260869565219</v>
      </c>
    </row>
    <row r="123" spans="1:3" x14ac:dyDescent="0.25">
      <c r="A123" s="9">
        <v>3.0249999999999999</v>
      </c>
      <c r="B123" s="10" t="str">
        <f>IF(A123&lt;='Contraintes-déformations'!$G$5,IF(A123&lt;'Contraintes-déformations'!$G$6,'Contraintes-déformations'!$C$6*A123/100,A123/100*'Contraintes-déformations'!$G$9+'Contraintes-déformations'!$G$8),"/")</f>
        <v>/</v>
      </c>
      <c r="C123" s="10">
        <f>IF(A123&lt;'Contraintes-déformations'!$G$6,'Contraintes-déformations'!$C$6*A123/100,'Contraintes-déformations'!$G$3)</f>
        <v>434.78260869565219</v>
      </c>
    </row>
    <row r="124" spans="1:3" x14ac:dyDescent="0.25">
      <c r="A124" s="9">
        <v>3.05</v>
      </c>
      <c r="B124" s="10" t="str">
        <f>IF(A124&lt;='Contraintes-déformations'!$G$5,IF(A124&lt;'Contraintes-déformations'!$G$6,'Contraintes-déformations'!$C$6*A124/100,A124/100*'Contraintes-déformations'!$G$9+'Contraintes-déformations'!$G$8),"/")</f>
        <v>/</v>
      </c>
      <c r="C124" s="10">
        <f>IF(A124&lt;'Contraintes-déformations'!$G$6,'Contraintes-déformations'!$C$6*A124/100,'Contraintes-déformations'!$G$3)</f>
        <v>434.78260869565219</v>
      </c>
    </row>
    <row r="125" spans="1:3" x14ac:dyDescent="0.25">
      <c r="A125" s="9">
        <v>3.0750000000000002</v>
      </c>
      <c r="B125" s="10" t="str">
        <f>IF(A125&lt;='Contraintes-déformations'!$G$5,IF(A125&lt;'Contraintes-déformations'!$G$6,'Contraintes-déformations'!$C$6*A125/100,A125/100*'Contraintes-déformations'!$G$9+'Contraintes-déformations'!$G$8),"/")</f>
        <v>/</v>
      </c>
      <c r="C125" s="10">
        <f>IF(A125&lt;'Contraintes-déformations'!$G$6,'Contraintes-déformations'!$C$6*A125/100,'Contraintes-déformations'!$G$3)</f>
        <v>434.78260869565219</v>
      </c>
    </row>
    <row r="126" spans="1:3" x14ac:dyDescent="0.25">
      <c r="A126" s="9">
        <v>3.1</v>
      </c>
      <c r="B126" s="10" t="str">
        <f>IF(A126&lt;='Contraintes-déformations'!$G$5,IF(A126&lt;'Contraintes-déformations'!$G$6,'Contraintes-déformations'!$C$6*A126/100,A126/100*'Contraintes-déformations'!$G$9+'Contraintes-déformations'!$G$8),"/")</f>
        <v>/</v>
      </c>
      <c r="C126" s="10">
        <f>IF(A126&lt;'Contraintes-déformations'!$G$6,'Contraintes-déformations'!$C$6*A126/100,'Contraintes-déformations'!$G$3)</f>
        <v>434.78260869565219</v>
      </c>
    </row>
    <row r="127" spans="1:3" x14ac:dyDescent="0.25">
      <c r="A127" s="9">
        <v>3.125</v>
      </c>
      <c r="B127" s="10" t="str">
        <f>IF(A127&lt;='Contraintes-déformations'!$G$5,IF(A127&lt;'Contraintes-déformations'!$G$6,'Contraintes-déformations'!$C$6*A127/100,A127/100*'Contraintes-déformations'!$G$9+'Contraintes-déformations'!$G$8),"/")</f>
        <v>/</v>
      </c>
      <c r="C127" s="10">
        <f>IF(A127&lt;'Contraintes-déformations'!$G$6,'Contraintes-déformations'!$C$6*A127/100,'Contraintes-déformations'!$G$3)</f>
        <v>434.78260869565219</v>
      </c>
    </row>
    <row r="128" spans="1:3" x14ac:dyDescent="0.25">
      <c r="A128" s="9">
        <v>3.15</v>
      </c>
      <c r="B128" s="10" t="str">
        <f>IF(A128&lt;='Contraintes-déformations'!$G$5,IF(A128&lt;'Contraintes-déformations'!$G$6,'Contraintes-déformations'!$C$6*A128/100,A128/100*'Contraintes-déformations'!$G$9+'Contraintes-déformations'!$G$8),"/")</f>
        <v>/</v>
      </c>
      <c r="C128" s="10">
        <f>IF(A128&lt;'Contraintes-déformations'!$G$6,'Contraintes-déformations'!$C$6*A128/100,'Contraintes-déformations'!$G$3)</f>
        <v>434.78260869565219</v>
      </c>
    </row>
    <row r="129" spans="1:3" x14ac:dyDescent="0.25">
      <c r="A129" s="9">
        <v>3.1749999999999998</v>
      </c>
      <c r="B129" s="10" t="str">
        <f>IF(A129&lt;='Contraintes-déformations'!$G$5,IF(A129&lt;'Contraintes-déformations'!$G$6,'Contraintes-déformations'!$C$6*A129/100,A129/100*'Contraintes-déformations'!$G$9+'Contraintes-déformations'!$G$8),"/")</f>
        <v>/</v>
      </c>
      <c r="C129" s="10">
        <f>IF(A129&lt;'Contraintes-déformations'!$G$6,'Contraintes-déformations'!$C$6*A129/100,'Contraintes-déformations'!$G$3)</f>
        <v>434.78260869565219</v>
      </c>
    </row>
    <row r="130" spans="1:3" x14ac:dyDescent="0.25">
      <c r="A130" s="9">
        <v>3.2</v>
      </c>
      <c r="B130" s="10" t="str">
        <f>IF(A130&lt;='Contraintes-déformations'!$G$5,IF(A130&lt;'Contraintes-déformations'!$G$6,'Contraintes-déformations'!$C$6*A130/100,A130/100*'Contraintes-déformations'!$G$9+'Contraintes-déformations'!$G$8),"/")</f>
        <v>/</v>
      </c>
      <c r="C130" s="10">
        <f>IF(A130&lt;'Contraintes-déformations'!$G$6,'Contraintes-déformations'!$C$6*A130/100,'Contraintes-déformations'!$G$3)</f>
        <v>434.78260869565219</v>
      </c>
    </row>
    <row r="131" spans="1:3" x14ac:dyDescent="0.25">
      <c r="A131" s="9">
        <v>3.2250000000000001</v>
      </c>
      <c r="B131" s="10" t="str">
        <f>IF(A131&lt;='Contraintes-déformations'!$G$5,IF(A131&lt;'Contraintes-déformations'!$G$6,'Contraintes-déformations'!$C$6*A131/100,A131/100*'Contraintes-déformations'!$G$9+'Contraintes-déformations'!$G$8),"/")</f>
        <v>/</v>
      </c>
      <c r="C131" s="10">
        <f>IF(A131&lt;'Contraintes-déformations'!$G$6,'Contraintes-déformations'!$C$6*A131/100,'Contraintes-déformations'!$G$3)</f>
        <v>434.78260869565219</v>
      </c>
    </row>
    <row r="132" spans="1:3" x14ac:dyDescent="0.25">
      <c r="A132" s="9">
        <v>3.25</v>
      </c>
      <c r="B132" s="10" t="str">
        <f>IF(A132&lt;='Contraintes-déformations'!$G$5,IF(A132&lt;'Contraintes-déformations'!$G$6,'Contraintes-déformations'!$C$6*A132/100,A132/100*'Contraintes-déformations'!$G$9+'Contraintes-déformations'!$G$8),"/")</f>
        <v>/</v>
      </c>
      <c r="C132" s="10">
        <f>IF(A132&lt;'Contraintes-déformations'!$G$6,'Contraintes-déformations'!$C$6*A132/100,'Contraintes-déformations'!$G$3)</f>
        <v>434.78260869565219</v>
      </c>
    </row>
    <row r="133" spans="1:3" x14ac:dyDescent="0.25">
      <c r="A133" s="9">
        <v>3.2749999999999999</v>
      </c>
      <c r="B133" s="10" t="str">
        <f>IF(A133&lt;='Contraintes-déformations'!$G$5,IF(A133&lt;'Contraintes-déformations'!$G$6,'Contraintes-déformations'!$C$6*A133/100,A133/100*'Contraintes-déformations'!$G$9+'Contraintes-déformations'!$G$8),"/")</f>
        <v>/</v>
      </c>
      <c r="C133" s="10">
        <f>IF(A133&lt;'Contraintes-déformations'!$G$6,'Contraintes-déformations'!$C$6*A133/100,'Contraintes-déformations'!$G$3)</f>
        <v>434.78260869565219</v>
      </c>
    </row>
    <row r="134" spans="1:3" x14ac:dyDescent="0.25">
      <c r="A134" s="9">
        <v>3.3</v>
      </c>
      <c r="B134" s="10" t="str">
        <f>IF(A134&lt;='Contraintes-déformations'!$G$5,IF(A134&lt;'Contraintes-déformations'!$G$6,'Contraintes-déformations'!$C$6*A134/100,A134/100*'Contraintes-déformations'!$G$9+'Contraintes-déformations'!$G$8),"/")</f>
        <v>/</v>
      </c>
      <c r="C134" s="10">
        <f>IF(A134&lt;'Contraintes-déformations'!$G$6,'Contraintes-déformations'!$C$6*A134/100,'Contraintes-déformations'!$G$3)</f>
        <v>434.78260869565219</v>
      </c>
    </row>
    <row r="135" spans="1:3" x14ac:dyDescent="0.25">
      <c r="A135" s="9">
        <v>3.3250000000000002</v>
      </c>
      <c r="B135" s="10" t="str">
        <f>IF(A135&lt;='Contraintes-déformations'!$G$5,IF(A135&lt;'Contraintes-déformations'!$G$6,'Contraintes-déformations'!$C$6*A135/100,A135/100*'Contraintes-déformations'!$G$9+'Contraintes-déformations'!$G$8),"/")</f>
        <v>/</v>
      </c>
      <c r="C135" s="10">
        <f>IF(A135&lt;'Contraintes-déformations'!$G$6,'Contraintes-déformations'!$C$6*A135/100,'Contraintes-déformations'!$G$3)</f>
        <v>434.78260869565219</v>
      </c>
    </row>
    <row r="136" spans="1:3" x14ac:dyDescent="0.25">
      <c r="A136" s="9">
        <v>3.35</v>
      </c>
      <c r="B136" s="10" t="str">
        <f>IF(A136&lt;='Contraintes-déformations'!$G$5,IF(A136&lt;'Contraintes-déformations'!$G$6,'Contraintes-déformations'!$C$6*A136/100,A136/100*'Contraintes-déformations'!$G$9+'Contraintes-déformations'!$G$8),"/")</f>
        <v>/</v>
      </c>
      <c r="C136" s="10">
        <f>IF(A136&lt;'Contraintes-déformations'!$G$6,'Contraintes-déformations'!$C$6*A136/100,'Contraintes-déformations'!$G$3)</f>
        <v>434.78260869565219</v>
      </c>
    </row>
    <row r="137" spans="1:3" x14ac:dyDescent="0.25">
      <c r="A137" s="9">
        <v>3.375</v>
      </c>
      <c r="B137" s="10" t="str">
        <f>IF(A137&lt;='Contraintes-déformations'!$G$5,IF(A137&lt;'Contraintes-déformations'!$G$6,'Contraintes-déformations'!$C$6*A137/100,A137/100*'Contraintes-déformations'!$G$9+'Contraintes-déformations'!$G$8),"/")</f>
        <v>/</v>
      </c>
      <c r="C137" s="10">
        <f>IF(A137&lt;'Contraintes-déformations'!$G$6,'Contraintes-déformations'!$C$6*A137/100,'Contraintes-déformations'!$G$3)</f>
        <v>434.78260869565219</v>
      </c>
    </row>
    <row r="138" spans="1:3" x14ac:dyDescent="0.25">
      <c r="A138" s="9">
        <v>3.4</v>
      </c>
      <c r="B138" s="10" t="str">
        <f>IF(A138&lt;='Contraintes-déformations'!$G$5,IF(A138&lt;'Contraintes-déformations'!$G$6,'Contraintes-déformations'!$C$6*A138/100,A138/100*'Contraintes-déformations'!$G$9+'Contraintes-déformations'!$G$8),"/")</f>
        <v>/</v>
      </c>
      <c r="C138" s="10">
        <f>IF(A138&lt;'Contraintes-déformations'!$G$6,'Contraintes-déformations'!$C$6*A138/100,'Contraintes-déformations'!$G$3)</f>
        <v>434.78260869565219</v>
      </c>
    </row>
    <row r="139" spans="1:3" x14ac:dyDescent="0.25">
      <c r="A139" s="9">
        <v>3.4249999999999998</v>
      </c>
      <c r="B139" s="10" t="str">
        <f>IF(A139&lt;='Contraintes-déformations'!$G$5,IF(A139&lt;'Contraintes-déformations'!$G$6,'Contraintes-déformations'!$C$6*A139/100,A139/100*'Contraintes-déformations'!$G$9+'Contraintes-déformations'!$G$8),"/")</f>
        <v>/</v>
      </c>
      <c r="C139" s="10">
        <f>IF(A139&lt;'Contraintes-déformations'!$G$6,'Contraintes-déformations'!$C$6*A139/100,'Contraintes-déformations'!$G$3)</f>
        <v>434.78260869565219</v>
      </c>
    </row>
    <row r="140" spans="1:3" x14ac:dyDescent="0.25">
      <c r="A140" s="9">
        <v>3.45</v>
      </c>
      <c r="B140" s="10" t="str">
        <f>IF(A140&lt;='Contraintes-déformations'!$G$5,IF(A140&lt;'Contraintes-déformations'!$G$6,'Contraintes-déformations'!$C$6*A140/100,A140/100*'Contraintes-déformations'!$G$9+'Contraintes-déformations'!$G$8),"/")</f>
        <v>/</v>
      </c>
      <c r="C140" s="10">
        <f>IF(A140&lt;'Contraintes-déformations'!$G$6,'Contraintes-déformations'!$C$6*A140/100,'Contraintes-déformations'!$G$3)</f>
        <v>434.78260869565219</v>
      </c>
    </row>
    <row r="141" spans="1:3" x14ac:dyDescent="0.25">
      <c r="A141" s="9">
        <v>3.4750000000000001</v>
      </c>
      <c r="B141" s="10" t="str">
        <f>IF(A141&lt;='Contraintes-déformations'!$G$5,IF(A141&lt;'Contraintes-déformations'!$G$6,'Contraintes-déformations'!$C$6*A141/100,A141/100*'Contraintes-déformations'!$G$9+'Contraintes-déformations'!$G$8),"/")</f>
        <v>/</v>
      </c>
      <c r="C141" s="10">
        <f>IF(A141&lt;'Contraintes-déformations'!$G$6,'Contraintes-déformations'!$C$6*A141/100,'Contraintes-déformations'!$G$3)</f>
        <v>434.78260869565219</v>
      </c>
    </row>
    <row r="142" spans="1:3" x14ac:dyDescent="0.25">
      <c r="A142" s="9">
        <v>3.5</v>
      </c>
      <c r="B142" s="10" t="str">
        <f>IF(A142&lt;='Contraintes-déformations'!$G$5,IF(A142&lt;'Contraintes-déformations'!$G$6,'Contraintes-déformations'!$C$6*A142/100,A142/100*'Contraintes-déformations'!$G$9+'Contraintes-déformations'!$G$8),"/")</f>
        <v>/</v>
      </c>
      <c r="C142" s="10">
        <f>IF(A142&lt;'Contraintes-déformations'!$G$6,'Contraintes-déformations'!$C$6*A142/100,'Contraintes-déformations'!$G$3)</f>
        <v>434.78260869565219</v>
      </c>
    </row>
    <row r="143" spans="1:3" x14ac:dyDescent="0.25">
      <c r="A143" s="9">
        <v>3.5249999999999999</v>
      </c>
      <c r="B143" s="10" t="str">
        <f>IF(A143&lt;='Contraintes-déformations'!$G$5,IF(A143&lt;'Contraintes-déformations'!$G$6,'Contraintes-déformations'!$C$6*A143/100,A143/100*'Contraintes-déformations'!$G$9+'Contraintes-déformations'!$G$8),"/")</f>
        <v>/</v>
      </c>
      <c r="C143" s="10">
        <f>IF(A143&lt;'Contraintes-déformations'!$G$6,'Contraintes-déformations'!$C$6*A143/100,'Contraintes-déformations'!$G$3)</f>
        <v>434.78260869565219</v>
      </c>
    </row>
    <row r="144" spans="1:3" x14ac:dyDescent="0.25">
      <c r="A144" s="9">
        <v>3.55</v>
      </c>
      <c r="B144" s="10" t="str">
        <f>IF(A144&lt;='Contraintes-déformations'!$G$5,IF(A144&lt;'Contraintes-déformations'!$G$6,'Contraintes-déformations'!$C$6*A144/100,A144/100*'Contraintes-déformations'!$G$9+'Contraintes-déformations'!$G$8),"/")</f>
        <v>/</v>
      </c>
      <c r="C144" s="10">
        <f>IF(A144&lt;'Contraintes-déformations'!$G$6,'Contraintes-déformations'!$C$6*A144/100,'Contraintes-déformations'!$G$3)</f>
        <v>434.78260869565219</v>
      </c>
    </row>
    <row r="145" spans="1:3" x14ac:dyDescent="0.25">
      <c r="A145" s="9">
        <v>3.5750000000000002</v>
      </c>
      <c r="B145" s="10" t="str">
        <f>IF(A145&lt;='Contraintes-déformations'!$G$5,IF(A145&lt;'Contraintes-déformations'!$G$6,'Contraintes-déformations'!$C$6*A145/100,A145/100*'Contraintes-déformations'!$G$9+'Contraintes-déformations'!$G$8),"/")</f>
        <v>/</v>
      </c>
      <c r="C145" s="10">
        <f>IF(A145&lt;'Contraintes-déformations'!$G$6,'Contraintes-déformations'!$C$6*A145/100,'Contraintes-déformations'!$G$3)</f>
        <v>434.78260869565219</v>
      </c>
    </row>
    <row r="146" spans="1:3" x14ac:dyDescent="0.25">
      <c r="A146" s="9">
        <v>3.6</v>
      </c>
      <c r="B146" s="10" t="str">
        <f>IF(A146&lt;='Contraintes-déformations'!$G$5,IF(A146&lt;'Contraintes-déformations'!$G$6,'Contraintes-déformations'!$C$6*A146/100,A146/100*'Contraintes-déformations'!$G$9+'Contraintes-déformations'!$G$8),"/")</f>
        <v>/</v>
      </c>
      <c r="C146" s="10">
        <f>IF(A146&lt;'Contraintes-déformations'!$G$6,'Contraintes-déformations'!$C$6*A146/100,'Contraintes-déformations'!$G$3)</f>
        <v>434.78260869565219</v>
      </c>
    </row>
    <row r="147" spans="1:3" x14ac:dyDescent="0.25">
      <c r="A147" s="9">
        <v>3.625</v>
      </c>
      <c r="B147" s="10" t="str">
        <f>IF(A147&lt;='Contraintes-déformations'!$G$5,IF(A147&lt;'Contraintes-déformations'!$G$6,'Contraintes-déformations'!$C$6*A147/100,A147/100*'Contraintes-déformations'!$G$9+'Contraintes-déformations'!$G$8),"/")</f>
        <v>/</v>
      </c>
      <c r="C147" s="10">
        <f>IF(A147&lt;'Contraintes-déformations'!$G$6,'Contraintes-déformations'!$C$6*A147/100,'Contraintes-déformations'!$G$3)</f>
        <v>434.78260869565219</v>
      </c>
    </row>
    <row r="148" spans="1:3" x14ac:dyDescent="0.25">
      <c r="A148" s="9">
        <v>3.65</v>
      </c>
      <c r="B148" s="10" t="str">
        <f>IF(A148&lt;='Contraintes-déformations'!$G$5,IF(A148&lt;'Contraintes-déformations'!$G$6,'Contraintes-déformations'!$C$6*A148/100,A148/100*'Contraintes-déformations'!$G$9+'Contraintes-déformations'!$G$8),"/")</f>
        <v>/</v>
      </c>
      <c r="C148" s="10">
        <f>IF(A148&lt;'Contraintes-déformations'!$G$6,'Contraintes-déformations'!$C$6*A148/100,'Contraintes-déformations'!$G$3)</f>
        <v>434.78260869565219</v>
      </c>
    </row>
    <row r="149" spans="1:3" x14ac:dyDescent="0.25">
      <c r="A149" s="9">
        <v>3.6749999999999998</v>
      </c>
      <c r="B149" s="10" t="str">
        <f>IF(A149&lt;='Contraintes-déformations'!$G$5,IF(A149&lt;'Contraintes-déformations'!$G$6,'Contraintes-déformations'!$C$6*A149/100,A149/100*'Contraintes-déformations'!$G$9+'Contraintes-déformations'!$G$8),"/")</f>
        <v>/</v>
      </c>
      <c r="C149" s="10">
        <f>IF(A149&lt;'Contraintes-déformations'!$G$6,'Contraintes-déformations'!$C$6*A149/100,'Contraintes-déformations'!$G$3)</f>
        <v>434.78260869565219</v>
      </c>
    </row>
    <row r="150" spans="1:3" x14ac:dyDescent="0.25">
      <c r="A150" s="9">
        <v>3.7</v>
      </c>
      <c r="B150" s="10" t="str">
        <f>IF(A150&lt;='Contraintes-déformations'!$G$5,IF(A150&lt;'Contraintes-déformations'!$G$6,'Contraintes-déformations'!$C$6*A150/100,A150/100*'Contraintes-déformations'!$G$9+'Contraintes-déformations'!$G$8),"/")</f>
        <v>/</v>
      </c>
      <c r="C150" s="10">
        <f>IF(A150&lt;'Contraintes-déformations'!$G$6,'Contraintes-déformations'!$C$6*A150/100,'Contraintes-déformations'!$G$3)</f>
        <v>434.78260869565219</v>
      </c>
    </row>
    <row r="151" spans="1:3" x14ac:dyDescent="0.25">
      <c r="A151" s="9">
        <v>3.7250000000000001</v>
      </c>
      <c r="B151" s="10" t="str">
        <f>IF(A151&lt;='Contraintes-déformations'!$G$5,IF(A151&lt;'Contraintes-déformations'!$G$6,'Contraintes-déformations'!$C$6*A151/100,A151/100*'Contraintes-déformations'!$G$9+'Contraintes-déformations'!$G$8),"/")</f>
        <v>/</v>
      </c>
      <c r="C151" s="10">
        <f>IF(A151&lt;'Contraintes-déformations'!$G$6,'Contraintes-déformations'!$C$6*A151/100,'Contraintes-déformations'!$G$3)</f>
        <v>434.78260869565219</v>
      </c>
    </row>
    <row r="152" spans="1:3" x14ac:dyDescent="0.25">
      <c r="A152" s="9">
        <v>3.75</v>
      </c>
      <c r="B152" s="10" t="str">
        <f>IF(A152&lt;='Contraintes-déformations'!$G$5,IF(A152&lt;'Contraintes-déformations'!$G$6,'Contraintes-déformations'!$C$6*A152/100,A152/100*'Contraintes-déformations'!$G$9+'Contraintes-déformations'!$G$8),"/")</f>
        <v>/</v>
      </c>
      <c r="C152" s="10">
        <f>IF(A152&lt;'Contraintes-déformations'!$G$6,'Contraintes-déformations'!$C$6*A152/100,'Contraintes-déformations'!$G$3)</f>
        <v>434.78260869565219</v>
      </c>
    </row>
    <row r="153" spans="1:3" x14ac:dyDescent="0.25">
      <c r="A153" s="9">
        <v>3.7749999999999999</v>
      </c>
      <c r="B153" s="10" t="str">
        <f>IF(A153&lt;='Contraintes-déformations'!$G$5,IF(A153&lt;'Contraintes-déformations'!$G$6,'Contraintes-déformations'!$C$6*A153/100,A153/100*'Contraintes-déformations'!$G$9+'Contraintes-déformations'!$G$8),"/")</f>
        <v>/</v>
      </c>
      <c r="C153" s="10">
        <f>IF(A153&lt;'Contraintes-déformations'!$G$6,'Contraintes-déformations'!$C$6*A153/100,'Contraintes-déformations'!$G$3)</f>
        <v>434.78260869565219</v>
      </c>
    </row>
    <row r="154" spans="1:3" x14ac:dyDescent="0.25">
      <c r="A154" s="9">
        <v>3.8</v>
      </c>
      <c r="B154" s="10" t="str">
        <f>IF(A154&lt;='Contraintes-déformations'!$G$5,IF(A154&lt;'Contraintes-déformations'!$G$6,'Contraintes-déformations'!$C$6*A154/100,A154/100*'Contraintes-déformations'!$G$9+'Contraintes-déformations'!$G$8),"/")</f>
        <v>/</v>
      </c>
      <c r="C154" s="10">
        <f>IF(A154&lt;'Contraintes-déformations'!$G$6,'Contraintes-déformations'!$C$6*A154/100,'Contraintes-déformations'!$G$3)</f>
        <v>434.78260869565219</v>
      </c>
    </row>
    <row r="155" spans="1:3" x14ac:dyDescent="0.25">
      <c r="A155" s="9">
        <v>3.8250000000000002</v>
      </c>
      <c r="B155" s="10" t="str">
        <f>IF(A155&lt;='Contraintes-déformations'!$G$5,IF(A155&lt;'Contraintes-déformations'!$G$6,'Contraintes-déformations'!$C$6*A155/100,A155/100*'Contraintes-déformations'!$G$9+'Contraintes-déformations'!$G$8),"/")</f>
        <v>/</v>
      </c>
      <c r="C155" s="10">
        <f>IF(A155&lt;'Contraintes-déformations'!$G$6,'Contraintes-déformations'!$C$6*A155/100,'Contraintes-déformations'!$G$3)</f>
        <v>434.78260869565219</v>
      </c>
    </row>
    <row r="156" spans="1:3" x14ac:dyDescent="0.25">
      <c r="A156" s="9">
        <v>3.85</v>
      </c>
      <c r="B156" s="10" t="str">
        <f>IF(A156&lt;='Contraintes-déformations'!$G$5,IF(A156&lt;'Contraintes-déformations'!$G$6,'Contraintes-déformations'!$C$6*A156/100,A156/100*'Contraintes-déformations'!$G$9+'Contraintes-déformations'!$G$8),"/")</f>
        <v>/</v>
      </c>
      <c r="C156" s="10">
        <f>IF(A156&lt;'Contraintes-déformations'!$G$6,'Contraintes-déformations'!$C$6*A156/100,'Contraintes-déformations'!$G$3)</f>
        <v>434.78260869565219</v>
      </c>
    </row>
    <row r="157" spans="1:3" x14ac:dyDescent="0.25">
      <c r="A157" s="9">
        <v>3.875</v>
      </c>
      <c r="B157" s="10" t="str">
        <f>IF(A157&lt;='Contraintes-déformations'!$G$5,IF(A157&lt;'Contraintes-déformations'!$G$6,'Contraintes-déformations'!$C$6*A157/100,A157/100*'Contraintes-déformations'!$G$9+'Contraintes-déformations'!$G$8),"/")</f>
        <v>/</v>
      </c>
      <c r="C157" s="10">
        <f>IF(A157&lt;'Contraintes-déformations'!$G$6,'Contraintes-déformations'!$C$6*A157/100,'Contraintes-déformations'!$G$3)</f>
        <v>434.78260869565219</v>
      </c>
    </row>
    <row r="158" spans="1:3" x14ac:dyDescent="0.25">
      <c r="A158" s="9">
        <v>3.9</v>
      </c>
      <c r="B158" s="10" t="str">
        <f>IF(A158&lt;='Contraintes-déformations'!$G$5,IF(A158&lt;'Contraintes-déformations'!$G$6,'Contraintes-déformations'!$C$6*A158/100,A158/100*'Contraintes-déformations'!$G$9+'Contraintes-déformations'!$G$8),"/")</f>
        <v>/</v>
      </c>
      <c r="C158" s="10">
        <f>IF(A158&lt;'Contraintes-déformations'!$G$6,'Contraintes-déformations'!$C$6*A158/100,'Contraintes-déformations'!$G$3)</f>
        <v>434.78260869565219</v>
      </c>
    </row>
    <row r="159" spans="1:3" x14ac:dyDescent="0.25">
      <c r="A159" s="9">
        <v>3.9249999999999998</v>
      </c>
      <c r="B159" s="10" t="str">
        <f>IF(A159&lt;='Contraintes-déformations'!$G$5,IF(A159&lt;'Contraintes-déformations'!$G$6,'Contraintes-déformations'!$C$6*A159/100,A159/100*'Contraintes-déformations'!$G$9+'Contraintes-déformations'!$G$8),"/")</f>
        <v>/</v>
      </c>
      <c r="C159" s="10">
        <f>IF(A159&lt;'Contraintes-déformations'!$G$6,'Contraintes-déformations'!$C$6*A159/100,'Contraintes-déformations'!$G$3)</f>
        <v>434.78260869565219</v>
      </c>
    </row>
    <row r="160" spans="1:3" x14ac:dyDescent="0.25">
      <c r="A160" s="9">
        <v>3.95</v>
      </c>
      <c r="B160" s="10" t="str">
        <f>IF(A160&lt;='Contraintes-déformations'!$G$5,IF(A160&lt;'Contraintes-déformations'!$G$6,'Contraintes-déformations'!$C$6*A160/100,A160/100*'Contraintes-déformations'!$G$9+'Contraintes-déformations'!$G$8),"/")</f>
        <v>/</v>
      </c>
      <c r="C160" s="10">
        <f>IF(A160&lt;'Contraintes-déformations'!$G$6,'Contraintes-déformations'!$C$6*A160/100,'Contraintes-déformations'!$G$3)</f>
        <v>434.78260869565219</v>
      </c>
    </row>
    <row r="161" spans="1:3" x14ac:dyDescent="0.25">
      <c r="A161" s="9">
        <v>3.9750000000000001</v>
      </c>
      <c r="B161" s="10" t="str">
        <f>IF(A161&lt;='Contraintes-déformations'!$G$5,IF(A161&lt;'Contraintes-déformations'!$G$6,'Contraintes-déformations'!$C$6*A161/100,A161/100*'Contraintes-déformations'!$G$9+'Contraintes-déformations'!$G$8),"/")</f>
        <v>/</v>
      </c>
      <c r="C161" s="10">
        <f>IF(A161&lt;'Contraintes-déformations'!$G$6,'Contraintes-déformations'!$C$6*A161/100,'Contraintes-déformations'!$G$3)</f>
        <v>434.78260869565219</v>
      </c>
    </row>
    <row r="162" spans="1:3" x14ac:dyDescent="0.25">
      <c r="A162" s="9">
        <v>4</v>
      </c>
      <c r="B162" s="10" t="str">
        <f>IF(A162&lt;='Contraintes-déformations'!$G$5,IF(A162&lt;'Contraintes-déformations'!$G$6,'Contraintes-déformations'!$C$6*A162/100,A162/100*'Contraintes-déformations'!$G$9+'Contraintes-déformations'!$G$8),"/")</f>
        <v>/</v>
      </c>
      <c r="C162" s="10">
        <f>IF(A162&lt;'Contraintes-déformations'!$G$6,'Contraintes-déformations'!$C$6*A162/100,'Contraintes-déformations'!$G$3)</f>
        <v>434.78260869565219</v>
      </c>
    </row>
    <row r="163" spans="1:3" x14ac:dyDescent="0.25">
      <c r="A163" s="9">
        <v>4.0250000000000004</v>
      </c>
      <c r="B163" s="10" t="str">
        <f>IF(A163&lt;='Contraintes-déformations'!$G$5,IF(A163&lt;'Contraintes-déformations'!$G$6,'Contraintes-déformations'!$C$6*A163/100,A163/100*'Contraintes-déformations'!$G$9+'Contraintes-déformations'!$G$8),"/")</f>
        <v>/</v>
      </c>
      <c r="C163" s="10">
        <f>IF(A163&lt;'Contraintes-déformations'!$G$6,'Contraintes-déformations'!$C$6*A163/100,'Contraintes-déformations'!$G$3)</f>
        <v>434.78260869565219</v>
      </c>
    </row>
    <row r="164" spans="1:3" x14ac:dyDescent="0.25">
      <c r="A164" s="9">
        <v>4.05</v>
      </c>
      <c r="B164" s="10" t="str">
        <f>IF(A164&lt;='Contraintes-déformations'!$G$5,IF(A164&lt;'Contraintes-déformations'!$G$6,'Contraintes-déformations'!$C$6*A164/100,A164/100*'Contraintes-déformations'!$G$9+'Contraintes-déformations'!$G$8),"/")</f>
        <v>/</v>
      </c>
      <c r="C164" s="10">
        <f>IF(A164&lt;'Contraintes-déformations'!$G$6,'Contraintes-déformations'!$C$6*A164/100,'Contraintes-déformations'!$G$3)</f>
        <v>434.78260869565219</v>
      </c>
    </row>
    <row r="165" spans="1:3" x14ac:dyDescent="0.25">
      <c r="A165" s="9">
        <v>4.0750000000000002</v>
      </c>
      <c r="B165" s="10" t="str">
        <f>IF(A165&lt;='Contraintes-déformations'!$G$5,IF(A165&lt;'Contraintes-déformations'!$G$6,'Contraintes-déformations'!$C$6*A165/100,A165/100*'Contraintes-déformations'!$G$9+'Contraintes-déformations'!$G$8),"/")</f>
        <v>/</v>
      </c>
      <c r="C165" s="10">
        <f>IF(A165&lt;'Contraintes-déformations'!$G$6,'Contraintes-déformations'!$C$6*A165/100,'Contraintes-déformations'!$G$3)</f>
        <v>434.78260869565219</v>
      </c>
    </row>
    <row r="166" spans="1:3" x14ac:dyDescent="0.25">
      <c r="A166" s="9">
        <v>4.0999999999999996</v>
      </c>
      <c r="B166" s="10" t="str">
        <f>IF(A166&lt;='Contraintes-déformations'!$G$5,IF(A166&lt;'Contraintes-déformations'!$G$6,'Contraintes-déformations'!$C$6*A166/100,A166/100*'Contraintes-déformations'!$G$9+'Contraintes-déformations'!$G$8),"/")</f>
        <v>/</v>
      </c>
      <c r="C166" s="10">
        <f>IF(A166&lt;'Contraintes-déformations'!$G$6,'Contraintes-déformations'!$C$6*A166/100,'Contraintes-déformations'!$G$3)</f>
        <v>434.78260869565219</v>
      </c>
    </row>
    <row r="167" spans="1:3" x14ac:dyDescent="0.25">
      <c r="A167" s="9">
        <v>4.125</v>
      </c>
      <c r="B167" s="10" t="str">
        <f>IF(A167&lt;='Contraintes-déformations'!$G$5,IF(A167&lt;'Contraintes-déformations'!$G$6,'Contraintes-déformations'!$C$6*A167/100,A167/100*'Contraintes-déformations'!$G$9+'Contraintes-déformations'!$G$8),"/")</f>
        <v>/</v>
      </c>
      <c r="C167" s="10">
        <f>IF(A167&lt;'Contraintes-déformations'!$G$6,'Contraintes-déformations'!$C$6*A167/100,'Contraintes-déformations'!$G$3)</f>
        <v>434.78260869565219</v>
      </c>
    </row>
    <row r="168" spans="1:3" x14ac:dyDescent="0.25">
      <c r="A168" s="9">
        <v>4.1500000000000004</v>
      </c>
      <c r="B168" s="10" t="str">
        <f>IF(A168&lt;='Contraintes-déformations'!$G$5,IF(A168&lt;'Contraintes-déformations'!$G$6,'Contraintes-déformations'!$C$6*A168/100,A168/100*'Contraintes-déformations'!$G$9+'Contraintes-déformations'!$G$8),"/")</f>
        <v>/</v>
      </c>
      <c r="C168" s="10">
        <f>IF(A168&lt;'Contraintes-déformations'!$G$6,'Contraintes-déformations'!$C$6*A168/100,'Contraintes-déformations'!$G$3)</f>
        <v>434.78260869565219</v>
      </c>
    </row>
    <row r="169" spans="1:3" x14ac:dyDescent="0.25">
      <c r="A169" s="9">
        <v>4.1749999999999998</v>
      </c>
      <c r="B169" s="10" t="str">
        <f>IF(A169&lt;='Contraintes-déformations'!$G$5,IF(A169&lt;'Contraintes-déformations'!$G$6,'Contraintes-déformations'!$C$6*A169/100,A169/100*'Contraintes-déformations'!$G$9+'Contraintes-déformations'!$G$8),"/")</f>
        <v>/</v>
      </c>
      <c r="C169" s="10">
        <f>IF(A169&lt;'Contraintes-déformations'!$G$6,'Contraintes-déformations'!$C$6*A169/100,'Contraintes-déformations'!$G$3)</f>
        <v>434.78260869565219</v>
      </c>
    </row>
    <row r="170" spans="1:3" x14ac:dyDescent="0.25">
      <c r="A170" s="9">
        <v>4.2</v>
      </c>
      <c r="B170" s="10" t="str">
        <f>IF(A170&lt;='Contraintes-déformations'!$G$5,IF(A170&lt;'Contraintes-déformations'!$G$6,'Contraintes-déformations'!$C$6*A170/100,A170/100*'Contraintes-déformations'!$G$9+'Contraintes-déformations'!$G$8),"/")</f>
        <v>/</v>
      </c>
      <c r="C170" s="10">
        <f>IF(A170&lt;'Contraintes-déformations'!$G$6,'Contraintes-déformations'!$C$6*A170/100,'Contraintes-déformations'!$G$3)</f>
        <v>434.78260869565219</v>
      </c>
    </row>
    <row r="171" spans="1:3" x14ac:dyDescent="0.25">
      <c r="A171" s="9">
        <v>4.2249999999999996</v>
      </c>
      <c r="B171" s="10" t="str">
        <f>IF(A171&lt;='Contraintes-déformations'!$G$5,IF(A171&lt;'Contraintes-déformations'!$G$6,'Contraintes-déformations'!$C$6*A171/100,A171/100*'Contraintes-déformations'!$G$9+'Contraintes-déformations'!$G$8),"/")</f>
        <v>/</v>
      </c>
      <c r="C171" s="10">
        <f>IF(A171&lt;'Contraintes-déformations'!$G$6,'Contraintes-déformations'!$C$6*A171/100,'Contraintes-déformations'!$G$3)</f>
        <v>434.78260869565219</v>
      </c>
    </row>
    <row r="172" spans="1:3" x14ac:dyDescent="0.25">
      <c r="A172" s="9">
        <v>4.25</v>
      </c>
      <c r="B172" s="10" t="str">
        <f>IF(A172&lt;='Contraintes-déformations'!$G$5,IF(A172&lt;'Contraintes-déformations'!$G$6,'Contraintes-déformations'!$C$6*A172/100,A172/100*'Contraintes-déformations'!$G$9+'Contraintes-déformations'!$G$8),"/")</f>
        <v>/</v>
      </c>
      <c r="C172" s="10">
        <f>IF(A172&lt;'Contraintes-déformations'!$G$6,'Contraintes-déformations'!$C$6*A172/100,'Contraintes-déformations'!$G$3)</f>
        <v>434.78260869565219</v>
      </c>
    </row>
    <row r="173" spans="1:3" x14ac:dyDescent="0.25">
      <c r="A173" s="9">
        <v>4.2750000000000004</v>
      </c>
      <c r="B173" s="10" t="str">
        <f>IF(A173&lt;='Contraintes-déformations'!$G$5,IF(A173&lt;'Contraintes-déformations'!$G$6,'Contraintes-déformations'!$C$6*A173/100,A173/100*'Contraintes-déformations'!$G$9+'Contraintes-déformations'!$G$8),"/")</f>
        <v>/</v>
      </c>
      <c r="C173" s="10">
        <f>IF(A173&lt;'Contraintes-déformations'!$G$6,'Contraintes-déformations'!$C$6*A173/100,'Contraintes-déformations'!$G$3)</f>
        <v>434.78260869565219</v>
      </c>
    </row>
    <row r="174" spans="1:3" x14ac:dyDescent="0.25">
      <c r="A174" s="9">
        <v>4.3</v>
      </c>
      <c r="B174" s="10" t="str">
        <f>IF(A174&lt;='Contraintes-déformations'!$G$5,IF(A174&lt;'Contraintes-déformations'!$G$6,'Contraintes-déformations'!$C$6*A174/100,A174/100*'Contraintes-déformations'!$G$9+'Contraintes-déformations'!$G$8),"/")</f>
        <v>/</v>
      </c>
      <c r="C174" s="10">
        <f>IF(A174&lt;'Contraintes-déformations'!$G$6,'Contraintes-déformations'!$C$6*A174/100,'Contraintes-déformations'!$G$3)</f>
        <v>434.78260869565219</v>
      </c>
    </row>
    <row r="175" spans="1:3" x14ac:dyDescent="0.25">
      <c r="A175" s="9">
        <v>4.3250000000000002</v>
      </c>
      <c r="B175" s="10" t="str">
        <f>IF(A175&lt;='Contraintes-déformations'!$G$5,IF(A175&lt;'Contraintes-déformations'!$G$6,'Contraintes-déformations'!$C$6*A175/100,A175/100*'Contraintes-déformations'!$G$9+'Contraintes-déformations'!$G$8),"/")</f>
        <v>/</v>
      </c>
      <c r="C175" s="10">
        <f>IF(A175&lt;'Contraintes-déformations'!$G$6,'Contraintes-déformations'!$C$6*A175/100,'Contraintes-déformations'!$G$3)</f>
        <v>434.78260869565219</v>
      </c>
    </row>
    <row r="176" spans="1:3" x14ac:dyDescent="0.25">
      <c r="A176" s="9">
        <v>4.3499999999999996</v>
      </c>
      <c r="B176" s="10" t="str">
        <f>IF(A176&lt;='Contraintes-déformations'!$G$5,IF(A176&lt;'Contraintes-déformations'!$G$6,'Contraintes-déformations'!$C$6*A176/100,A176/100*'Contraintes-déformations'!$G$9+'Contraintes-déformations'!$G$8),"/")</f>
        <v>/</v>
      </c>
      <c r="C176" s="10">
        <f>IF(A176&lt;'Contraintes-déformations'!$G$6,'Contraintes-déformations'!$C$6*A176/100,'Contraintes-déformations'!$G$3)</f>
        <v>434.78260869565219</v>
      </c>
    </row>
    <row r="177" spans="1:3" x14ac:dyDescent="0.25">
      <c r="A177" s="9">
        <v>4.375</v>
      </c>
      <c r="B177" s="10" t="str">
        <f>IF(A177&lt;='Contraintes-déformations'!$G$5,IF(A177&lt;'Contraintes-déformations'!$G$6,'Contraintes-déformations'!$C$6*A177/100,A177/100*'Contraintes-déformations'!$G$9+'Contraintes-déformations'!$G$8),"/")</f>
        <v>/</v>
      </c>
      <c r="C177" s="10">
        <f>IF(A177&lt;'Contraintes-déformations'!$G$6,'Contraintes-déformations'!$C$6*A177/100,'Contraintes-déformations'!$G$3)</f>
        <v>434.78260869565219</v>
      </c>
    </row>
    <row r="178" spans="1:3" x14ac:dyDescent="0.25">
      <c r="A178" s="9">
        <v>4.4000000000000004</v>
      </c>
      <c r="B178" s="10" t="str">
        <f>IF(A178&lt;='Contraintes-déformations'!$G$5,IF(A178&lt;'Contraintes-déformations'!$G$6,'Contraintes-déformations'!$C$6*A178/100,A178/100*'Contraintes-déformations'!$G$9+'Contraintes-déformations'!$G$8),"/")</f>
        <v>/</v>
      </c>
      <c r="C178" s="10">
        <f>IF(A178&lt;'Contraintes-déformations'!$G$6,'Contraintes-déformations'!$C$6*A178/100,'Contraintes-déformations'!$G$3)</f>
        <v>434.78260869565219</v>
      </c>
    </row>
    <row r="179" spans="1:3" x14ac:dyDescent="0.25">
      <c r="A179" s="9">
        <v>4.4249999999999998</v>
      </c>
      <c r="B179" s="10" t="str">
        <f>IF(A179&lt;='Contraintes-déformations'!$G$5,IF(A179&lt;'Contraintes-déformations'!$G$6,'Contraintes-déformations'!$C$6*A179/100,A179/100*'Contraintes-déformations'!$G$9+'Contraintes-déformations'!$G$8),"/")</f>
        <v>/</v>
      </c>
      <c r="C179" s="10">
        <f>IF(A179&lt;'Contraintes-déformations'!$G$6,'Contraintes-déformations'!$C$6*A179/100,'Contraintes-déformations'!$G$3)</f>
        <v>434.78260869565219</v>
      </c>
    </row>
    <row r="180" spans="1:3" x14ac:dyDescent="0.25">
      <c r="A180" s="9">
        <v>4.45</v>
      </c>
      <c r="B180" s="10" t="str">
        <f>IF(A180&lt;='Contraintes-déformations'!$G$5,IF(A180&lt;'Contraintes-déformations'!$G$6,'Contraintes-déformations'!$C$6*A180/100,A180/100*'Contraintes-déformations'!$G$9+'Contraintes-déformations'!$G$8),"/")</f>
        <v>/</v>
      </c>
      <c r="C180" s="10">
        <f>IF(A180&lt;'Contraintes-déformations'!$G$6,'Contraintes-déformations'!$C$6*A180/100,'Contraintes-déformations'!$G$3)</f>
        <v>434.78260869565219</v>
      </c>
    </row>
    <row r="181" spans="1:3" x14ac:dyDescent="0.25">
      <c r="A181" s="9">
        <v>4.4749999999999996</v>
      </c>
      <c r="B181" s="10" t="str">
        <f>IF(A181&lt;='Contraintes-déformations'!$G$5,IF(A181&lt;'Contraintes-déformations'!$G$6,'Contraintes-déformations'!$C$6*A181/100,A181/100*'Contraintes-déformations'!$G$9+'Contraintes-déformations'!$G$8),"/")</f>
        <v>/</v>
      </c>
      <c r="C181" s="10">
        <f>IF(A181&lt;'Contraintes-déformations'!$G$6,'Contraintes-déformations'!$C$6*A181/100,'Contraintes-déformations'!$G$3)</f>
        <v>434.78260869565219</v>
      </c>
    </row>
    <row r="182" spans="1:3" x14ac:dyDescent="0.25">
      <c r="A182" s="9">
        <v>4.5</v>
      </c>
      <c r="B182" s="10" t="str">
        <f>IF(A182&lt;='Contraintes-déformations'!$G$5,IF(A182&lt;'Contraintes-déformations'!$G$6,'Contraintes-déformations'!$C$6*A182/100,A182/100*'Contraintes-déformations'!$G$9+'Contraintes-déformations'!$G$8),"/")</f>
        <v>/</v>
      </c>
      <c r="C182" s="10">
        <f>IF(A182&lt;'Contraintes-déformations'!$G$6,'Contraintes-déformations'!$C$6*A182/100,'Contraintes-déformations'!$G$3)</f>
        <v>434.78260869565219</v>
      </c>
    </row>
    <row r="183" spans="1:3" x14ac:dyDescent="0.25">
      <c r="A183" s="9">
        <v>4.5250000000000004</v>
      </c>
      <c r="B183" s="10" t="str">
        <f>IF(A183&lt;='Contraintes-déformations'!$G$5,IF(A183&lt;'Contraintes-déformations'!$G$6,'Contraintes-déformations'!$C$6*A183/100,A183/100*'Contraintes-déformations'!$G$9+'Contraintes-déformations'!$G$8),"/")</f>
        <v>/</v>
      </c>
      <c r="C183" s="10">
        <f>IF(A183&lt;'Contraintes-déformations'!$G$6,'Contraintes-déformations'!$C$6*A183/100,'Contraintes-déformations'!$G$3)</f>
        <v>434.78260869565219</v>
      </c>
    </row>
    <row r="184" spans="1:3" x14ac:dyDescent="0.25">
      <c r="A184" s="9">
        <v>4.55</v>
      </c>
      <c r="B184" s="10" t="str">
        <f>IF(A184&lt;='Contraintes-déformations'!$G$5,IF(A184&lt;'Contraintes-déformations'!$G$6,'Contraintes-déformations'!$C$6*A184/100,A184/100*'Contraintes-déformations'!$G$9+'Contraintes-déformations'!$G$8),"/")</f>
        <v>/</v>
      </c>
      <c r="C184" s="10">
        <f>IF(A184&lt;'Contraintes-déformations'!$G$6,'Contraintes-déformations'!$C$6*A184/100,'Contraintes-déformations'!$G$3)</f>
        <v>434.78260869565219</v>
      </c>
    </row>
    <row r="185" spans="1:3" x14ac:dyDescent="0.25">
      <c r="A185" s="9">
        <v>4.5750000000000002</v>
      </c>
      <c r="B185" s="10" t="str">
        <f>IF(A185&lt;='Contraintes-déformations'!$G$5,IF(A185&lt;'Contraintes-déformations'!$G$6,'Contraintes-déformations'!$C$6*A185/100,A185/100*'Contraintes-déformations'!$G$9+'Contraintes-déformations'!$G$8),"/")</f>
        <v>/</v>
      </c>
      <c r="C185" s="10">
        <f>IF(A185&lt;'Contraintes-déformations'!$G$6,'Contraintes-déformations'!$C$6*A185/100,'Contraintes-déformations'!$G$3)</f>
        <v>434.78260869565219</v>
      </c>
    </row>
    <row r="186" spans="1:3" x14ac:dyDescent="0.25">
      <c r="A186" s="9">
        <v>4.5999999999999996</v>
      </c>
      <c r="B186" s="10" t="str">
        <f>IF(A186&lt;='Contraintes-déformations'!$G$5,IF(A186&lt;'Contraintes-déformations'!$G$6,'Contraintes-déformations'!$C$6*A186/100,A186/100*'Contraintes-déformations'!$G$9+'Contraintes-déformations'!$G$8),"/")</f>
        <v>/</v>
      </c>
      <c r="C186" s="10">
        <f>IF(A186&lt;'Contraintes-déformations'!$G$6,'Contraintes-déformations'!$C$6*A186/100,'Contraintes-déformations'!$G$3)</f>
        <v>434.78260869565219</v>
      </c>
    </row>
    <row r="187" spans="1:3" x14ac:dyDescent="0.25">
      <c r="A187" s="9">
        <v>4.625</v>
      </c>
      <c r="B187" s="10" t="str">
        <f>IF(A187&lt;='Contraintes-déformations'!$G$5,IF(A187&lt;'Contraintes-déformations'!$G$6,'Contraintes-déformations'!$C$6*A187/100,A187/100*'Contraintes-déformations'!$G$9+'Contraintes-déformations'!$G$8),"/")</f>
        <v>/</v>
      </c>
      <c r="C187" s="10">
        <f>IF(A187&lt;'Contraintes-déformations'!$G$6,'Contraintes-déformations'!$C$6*A187/100,'Contraintes-déformations'!$G$3)</f>
        <v>434.78260869565219</v>
      </c>
    </row>
    <row r="188" spans="1:3" x14ac:dyDescent="0.25">
      <c r="A188" s="9">
        <v>4.6500000000000004</v>
      </c>
      <c r="B188" s="10" t="str">
        <f>IF(A188&lt;='Contraintes-déformations'!$G$5,IF(A188&lt;'Contraintes-déformations'!$G$6,'Contraintes-déformations'!$C$6*A188/100,A188/100*'Contraintes-déformations'!$G$9+'Contraintes-déformations'!$G$8),"/")</f>
        <v>/</v>
      </c>
      <c r="C188" s="10">
        <f>IF(A188&lt;'Contraintes-déformations'!$G$6,'Contraintes-déformations'!$C$6*A188/100,'Contraintes-déformations'!$G$3)</f>
        <v>434.78260869565219</v>
      </c>
    </row>
    <row r="189" spans="1:3" x14ac:dyDescent="0.25">
      <c r="A189" s="9">
        <v>4.6749999999999998</v>
      </c>
      <c r="B189" s="10" t="str">
        <f>IF(A189&lt;='Contraintes-déformations'!$G$5,IF(A189&lt;'Contraintes-déformations'!$G$6,'Contraintes-déformations'!$C$6*A189/100,A189/100*'Contraintes-déformations'!$G$9+'Contraintes-déformations'!$G$8),"/")</f>
        <v>/</v>
      </c>
      <c r="C189" s="10">
        <f>IF(A189&lt;'Contraintes-déformations'!$G$6,'Contraintes-déformations'!$C$6*A189/100,'Contraintes-déformations'!$G$3)</f>
        <v>434.78260869565219</v>
      </c>
    </row>
    <row r="190" spans="1:3" x14ac:dyDescent="0.25">
      <c r="A190" s="9">
        <v>4.7</v>
      </c>
      <c r="B190" s="10" t="str">
        <f>IF(A190&lt;='Contraintes-déformations'!$G$5,IF(A190&lt;'Contraintes-déformations'!$G$6,'Contraintes-déformations'!$C$6*A190/100,A190/100*'Contraintes-déformations'!$G$9+'Contraintes-déformations'!$G$8),"/")</f>
        <v>/</v>
      </c>
      <c r="C190" s="10">
        <f>IF(A190&lt;'Contraintes-déformations'!$G$6,'Contraintes-déformations'!$C$6*A190/100,'Contraintes-déformations'!$G$3)</f>
        <v>434.78260869565219</v>
      </c>
    </row>
    <row r="191" spans="1:3" x14ac:dyDescent="0.25">
      <c r="A191" s="9">
        <v>4.7249999999999996</v>
      </c>
      <c r="B191" s="10" t="str">
        <f>IF(A191&lt;='Contraintes-déformations'!$G$5,IF(A191&lt;'Contraintes-déformations'!$G$6,'Contraintes-déformations'!$C$6*A191/100,A191/100*'Contraintes-déformations'!$G$9+'Contraintes-déformations'!$G$8),"/")</f>
        <v>/</v>
      </c>
      <c r="C191" s="10">
        <f>IF(A191&lt;'Contraintes-déformations'!$G$6,'Contraintes-déformations'!$C$6*A191/100,'Contraintes-déformations'!$G$3)</f>
        <v>434.78260869565219</v>
      </c>
    </row>
    <row r="192" spans="1:3" x14ac:dyDescent="0.25">
      <c r="A192" s="9">
        <v>4.75</v>
      </c>
      <c r="B192" s="10" t="str">
        <f>IF(A192&lt;='Contraintes-déformations'!$G$5,IF(A192&lt;'Contraintes-déformations'!$G$6,'Contraintes-déformations'!$C$6*A192/100,A192/100*'Contraintes-déformations'!$G$9+'Contraintes-déformations'!$G$8),"/")</f>
        <v>/</v>
      </c>
      <c r="C192" s="10">
        <f>IF(A192&lt;'Contraintes-déformations'!$G$6,'Contraintes-déformations'!$C$6*A192/100,'Contraintes-déformations'!$G$3)</f>
        <v>434.78260869565219</v>
      </c>
    </row>
    <row r="193" spans="1:3" x14ac:dyDescent="0.25">
      <c r="A193" s="9">
        <v>4.7750000000000004</v>
      </c>
      <c r="B193" s="10" t="str">
        <f>IF(A193&lt;='Contraintes-déformations'!$G$5,IF(A193&lt;'Contraintes-déformations'!$G$6,'Contraintes-déformations'!$C$6*A193/100,A193/100*'Contraintes-déformations'!$G$9+'Contraintes-déformations'!$G$8),"/")</f>
        <v>/</v>
      </c>
      <c r="C193" s="10">
        <f>IF(A193&lt;'Contraintes-déformations'!$G$6,'Contraintes-déformations'!$C$6*A193/100,'Contraintes-déformations'!$G$3)</f>
        <v>434.78260869565219</v>
      </c>
    </row>
    <row r="194" spans="1:3" x14ac:dyDescent="0.25">
      <c r="A194" s="9">
        <v>4.8</v>
      </c>
      <c r="B194" s="10" t="str">
        <f>IF(A194&lt;='Contraintes-déformations'!$G$5,IF(A194&lt;'Contraintes-déformations'!$G$6,'Contraintes-déformations'!$C$6*A194/100,A194/100*'Contraintes-déformations'!$G$9+'Contraintes-déformations'!$G$8),"/")</f>
        <v>/</v>
      </c>
      <c r="C194" s="10">
        <f>IF(A194&lt;'Contraintes-déformations'!$G$6,'Contraintes-déformations'!$C$6*A194/100,'Contraintes-déformations'!$G$3)</f>
        <v>434.78260869565219</v>
      </c>
    </row>
    <row r="195" spans="1:3" x14ac:dyDescent="0.25">
      <c r="A195" s="9">
        <v>4.8250000000000002</v>
      </c>
      <c r="B195" s="10" t="str">
        <f>IF(A195&lt;='Contraintes-déformations'!$G$5,IF(A195&lt;'Contraintes-déformations'!$G$6,'Contraintes-déformations'!$C$6*A195/100,A195/100*'Contraintes-déformations'!$G$9+'Contraintes-déformations'!$G$8),"/")</f>
        <v>/</v>
      </c>
      <c r="C195" s="10">
        <f>IF(A195&lt;'Contraintes-déformations'!$G$6,'Contraintes-déformations'!$C$6*A195/100,'Contraintes-déformations'!$G$3)</f>
        <v>434.78260869565219</v>
      </c>
    </row>
    <row r="196" spans="1:3" x14ac:dyDescent="0.25">
      <c r="A196" s="9">
        <v>4.8499999999999996</v>
      </c>
      <c r="B196" s="10" t="str">
        <f>IF(A196&lt;='Contraintes-déformations'!$G$5,IF(A196&lt;'Contraintes-déformations'!$G$6,'Contraintes-déformations'!$C$6*A196/100,A196/100*'Contraintes-déformations'!$G$9+'Contraintes-déformations'!$G$8),"/")</f>
        <v>/</v>
      </c>
      <c r="C196" s="10">
        <f>IF(A196&lt;'Contraintes-déformations'!$G$6,'Contraintes-déformations'!$C$6*A196/100,'Contraintes-déformations'!$G$3)</f>
        <v>434.78260869565219</v>
      </c>
    </row>
    <row r="197" spans="1:3" x14ac:dyDescent="0.25">
      <c r="A197" s="9">
        <v>4.875</v>
      </c>
      <c r="B197" s="10" t="str">
        <f>IF(A197&lt;='Contraintes-déformations'!$G$5,IF(A197&lt;'Contraintes-déformations'!$G$6,'Contraintes-déformations'!$C$6*A197/100,A197/100*'Contraintes-déformations'!$G$9+'Contraintes-déformations'!$G$8),"/")</f>
        <v>/</v>
      </c>
      <c r="C197" s="10">
        <f>IF(A197&lt;'Contraintes-déformations'!$G$6,'Contraintes-déformations'!$C$6*A197/100,'Contraintes-déformations'!$G$3)</f>
        <v>434.78260869565219</v>
      </c>
    </row>
    <row r="198" spans="1:3" x14ac:dyDescent="0.25">
      <c r="A198" s="9">
        <v>4.9000000000000004</v>
      </c>
      <c r="B198" s="10" t="str">
        <f>IF(A198&lt;='Contraintes-déformations'!$G$5,IF(A198&lt;'Contraintes-déformations'!$G$6,'Contraintes-déformations'!$C$6*A198/100,A198/100*'Contraintes-déformations'!$G$9+'Contraintes-déformations'!$G$8),"/")</f>
        <v>/</v>
      </c>
      <c r="C198" s="10">
        <f>IF(A198&lt;'Contraintes-déformations'!$G$6,'Contraintes-déformations'!$C$6*A198/100,'Contraintes-déformations'!$G$3)</f>
        <v>434.78260869565219</v>
      </c>
    </row>
    <row r="199" spans="1:3" x14ac:dyDescent="0.25">
      <c r="A199" s="9">
        <v>4.9249999999999998</v>
      </c>
      <c r="B199" s="10" t="str">
        <f>IF(A199&lt;='Contraintes-déformations'!$G$5,IF(A199&lt;'Contraintes-déformations'!$G$6,'Contraintes-déformations'!$C$6*A199/100,A199/100*'Contraintes-déformations'!$G$9+'Contraintes-déformations'!$G$8),"/")</f>
        <v>/</v>
      </c>
      <c r="C199" s="10">
        <f>IF(A199&lt;'Contraintes-déformations'!$G$6,'Contraintes-déformations'!$C$6*A199/100,'Contraintes-déformations'!$G$3)</f>
        <v>434.78260869565219</v>
      </c>
    </row>
    <row r="200" spans="1:3" x14ac:dyDescent="0.25">
      <c r="A200" s="9">
        <v>4.95</v>
      </c>
      <c r="B200" s="10" t="str">
        <f>IF(A200&lt;='Contraintes-déformations'!$G$5,IF(A200&lt;'Contraintes-déformations'!$G$6,'Contraintes-déformations'!$C$6*A200/100,A200/100*'Contraintes-déformations'!$G$9+'Contraintes-déformations'!$G$8),"/")</f>
        <v>/</v>
      </c>
      <c r="C200" s="10">
        <f>IF(A200&lt;'Contraintes-déformations'!$G$6,'Contraintes-déformations'!$C$6*A200/100,'Contraintes-déformations'!$G$3)</f>
        <v>434.78260869565219</v>
      </c>
    </row>
    <row r="201" spans="1:3" x14ac:dyDescent="0.25">
      <c r="A201" s="9">
        <v>4.9749999999999996</v>
      </c>
      <c r="B201" s="10" t="str">
        <f>IF(A201&lt;='Contraintes-déformations'!$G$5,IF(A201&lt;'Contraintes-déformations'!$G$6,'Contraintes-déformations'!$C$6*A201/100,A201/100*'Contraintes-déformations'!$G$9+'Contraintes-déformations'!$G$8),"/")</f>
        <v>/</v>
      </c>
      <c r="C201" s="10">
        <f>IF(A201&lt;'Contraintes-déformations'!$G$6,'Contraintes-déformations'!$C$6*A201/100,'Contraintes-déformations'!$G$3)</f>
        <v>434.78260869565219</v>
      </c>
    </row>
    <row r="202" spans="1:3" x14ac:dyDescent="0.25">
      <c r="A202" s="9">
        <v>5</v>
      </c>
      <c r="B202" s="10" t="str">
        <f>IF(A202&lt;='Contraintes-déformations'!$G$5,IF(A202&lt;'Contraintes-déformations'!$G$6,'Contraintes-déformations'!$C$6*A202/100,A202/100*'Contraintes-déformations'!$G$9+'Contraintes-déformations'!$G$8),"/")</f>
        <v>/</v>
      </c>
      <c r="C202" s="10">
        <f>IF(A202&lt;'Contraintes-déformations'!$G$6,'Contraintes-déformations'!$C$6*A202/100,'Contraintes-déformations'!$G$3)</f>
        <v>434.78260869565219</v>
      </c>
    </row>
    <row r="203" spans="1:3" x14ac:dyDescent="0.25">
      <c r="A203" s="9">
        <v>5.0250000000000004</v>
      </c>
      <c r="B203" s="10" t="str">
        <f>IF(A203&lt;='Contraintes-déformations'!$G$5,IF(A203&lt;'Contraintes-déformations'!$G$6,'Contraintes-déformations'!$C$6*A203/100,A203/100*'Contraintes-déformations'!$G$9+'Contraintes-déformations'!$G$8),"/")</f>
        <v>/</v>
      </c>
      <c r="C203" s="10">
        <f>IF(A203&lt;'Contraintes-déformations'!$G$6,'Contraintes-déformations'!$C$6*A203/100,'Contraintes-déformations'!$G$3)</f>
        <v>434.78260869565219</v>
      </c>
    </row>
    <row r="204" spans="1:3" x14ac:dyDescent="0.25">
      <c r="A204" s="9">
        <v>5.05</v>
      </c>
      <c r="B204" s="10" t="str">
        <f>IF(A204&lt;='Contraintes-déformations'!$G$5,IF(A204&lt;'Contraintes-déformations'!$G$6,'Contraintes-déformations'!$C$6*A204/100,A204/100*'Contraintes-déformations'!$G$9+'Contraintes-déformations'!$G$8),"/")</f>
        <v>/</v>
      </c>
      <c r="C204" s="10">
        <f>IF(A204&lt;'Contraintes-déformations'!$G$6,'Contraintes-déformations'!$C$6*A204/100,'Contraintes-déformations'!$G$3)</f>
        <v>434.78260869565219</v>
      </c>
    </row>
    <row r="205" spans="1:3" x14ac:dyDescent="0.25">
      <c r="A205" s="9">
        <v>5.0750000000000002</v>
      </c>
      <c r="B205" s="10" t="str">
        <f>IF(A205&lt;='Contraintes-déformations'!$G$5,IF(A205&lt;'Contraintes-déformations'!$G$6,'Contraintes-déformations'!$C$6*A205/100,A205/100*'Contraintes-déformations'!$G$9+'Contraintes-déformations'!$G$8),"/")</f>
        <v>/</v>
      </c>
      <c r="C205" s="10">
        <f>IF(A205&lt;'Contraintes-déformations'!$G$6,'Contraintes-déformations'!$C$6*A205/100,'Contraintes-déformations'!$G$3)</f>
        <v>434.78260869565219</v>
      </c>
    </row>
    <row r="206" spans="1:3" x14ac:dyDescent="0.25">
      <c r="A206" s="9">
        <v>5.0999999999999996</v>
      </c>
      <c r="B206" s="10" t="str">
        <f>IF(A206&lt;='Contraintes-déformations'!$G$5,IF(A206&lt;'Contraintes-déformations'!$G$6,'Contraintes-déformations'!$C$6*A206/100,A206/100*'Contraintes-déformations'!$G$9+'Contraintes-déformations'!$G$8),"/")</f>
        <v>/</v>
      </c>
      <c r="C206" s="10">
        <f>IF(A206&lt;'Contraintes-déformations'!$G$6,'Contraintes-déformations'!$C$6*A206/100,'Contraintes-déformations'!$G$3)</f>
        <v>434.78260869565219</v>
      </c>
    </row>
    <row r="207" spans="1:3" x14ac:dyDescent="0.25">
      <c r="A207" s="9">
        <v>5.125</v>
      </c>
      <c r="B207" s="10" t="str">
        <f>IF(A207&lt;='Contraintes-déformations'!$G$5,IF(A207&lt;'Contraintes-déformations'!$G$6,'Contraintes-déformations'!$C$6*A207/100,A207/100*'Contraintes-déformations'!$G$9+'Contraintes-déformations'!$G$8),"/")</f>
        <v>/</v>
      </c>
      <c r="C207" s="10">
        <f>IF(A207&lt;'Contraintes-déformations'!$G$6,'Contraintes-déformations'!$C$6*A207/100,'Contraintes-déformations'!$G$3)</f>
        <v>434.78260869565219</v>
      </c>
    </row>
    <row r="208" spans="1:3" x14ac:dyDescent="0.25">
      <c r="A208" s="9">
        <v>5.15</v>
      </c>
      <c r="B208" s="10" t="str">
        <f>IF(A208&lt;='Contraintes-déformations'!$G$5,IF(A208&lt;'Contraintes-déformations'!$G$6,'Contraintes-déformations'!$C$6*A208/100,A208/100*'Contraintes-déformations'!$G$9+'Contraintes-déformations'!$G$8),"/")</f>
        <v>/</v>
      </c>
      <c r="C208" s="10">
        <f>IF(A208&lt;'Contraintes-déformations'!$G$6,'Contraintes-déformations'!$C$6*A208/100,'Contraintes-déformations'!$G$3)</f>
        <v>434.78260869565219</v>
      </c>
    </row>
    <row r="209" spans="1:3" x14ac:dyDescent="0.25">
      <c r="A209" s="9">
        <v>5.1749999999999998</v>
      </c>
      <c r="B209" s="10" t="str">
        <f>IF(A209&lt;='Contraintes-déformations'!$G$5,IF(A209&lt;'Contraintes-déformations'!$G$6,'Contraintes-déformations'!$C$6*A209/100,A209/100*'Contraintes-déformations'!$G$9+'Contraintes-déformations'!$G$8),"/")</f>
        <v>/</v>
      </c>
      <c r="C209" s="10">
        <f>IF(A209&lt;'Contraintes-déformations'!$G$6,'Contraintes-déformations'!$C$6*A209/100,'Contraintes-déformations'!$G$3)</f>
        <v>434.78260869565219</v>
      </c>
    </row>
    <row r="210" spans="1:3" x14ac:dyDescent="0.25">
      <c r="A210" s="9">
        <v>5.2</v>
      </c>
      <c r="B210" s="10" t="str">
        <f>IF(A210&lt;='Contraintes-déformations'!$G$5,IF(A210&lt;'Contraintes-déformations'!$G$6,'Contraintes-déformations'!$C$6*A210/100,A210/100*'Contraintes-déformations'!$G$9+'Contraintes-déformations'!$G$8),"/")</f>
        <v>/</v>
      </c>
      <c r="C210" s="10">
        <f>IF(A210&lt;'Contraintes-déformations'!$G$6,'Contraintes-déformations'!$C$6*A210/100,'Contraintes-déformations'!$G$3)</f>
        <v>434.78260869565219</v>
      </c>
    </row>
    <row r="211" spans="1:3" x14ac:dyDescent="0.25">
      <c r="A211" s="9">
        <v>5.2249999999999996</v>
      </c>
      <c r="B211" s="10" t="str">
        <f>IF(A211&lt;='Contraintes-déformations'!$G$5,IF(A211&lt;'Contraintes-déformations'!$G$6,'Contraintes-déformations'!$C$6*A211/100,A211/100*'Contraintes-déformations'!$G$9+'Contraintes-déformations'!$G$8),"/")</f>
        <v>/</v>
      </c>
      <c r="C211" s="10">
        <f>IF(A211&lt;'Contraintes-déformations'!$G$6,'Contraintes-déformations'!$C$6*A211/100,'Contraintes-déformations'!$G$3)</f>
        <v>434.78260869565219</v>
      </c>
    </row>
    <row r="212" spans="1:3" x14ac:dyDescent="0.25">
      <c r="A212" s="9">
        <v>5.25</v>
      </c>
      <c r="B212" s="10" t="str">
        <f>IF(A212&lt;='Contraintes-déformations'!$G$5,IF(A212&lt;'Contraintes-déformations'!$G$6,'Contraintes-déformations'!$C$6*A212/100,A212/100*'Contraintes-déformations'!$G$9+'Contraintes-déformations'!$G$8),"/")</f>
        <v>/</v>
      </c>
      <c r="C212" s="10">
        <f>IF(A212&lt;'Contraintes-déformations'!$G$6,'Contraintes-déformations'!$C$6*A212/100,'Contraintes-déformations'!$G$3)</f>
        <v>434.78260869565219</v>
      </c>
    </row>
    <row r="213" spans="1:3" x14ac:dyDescent="0.25">
      <c r="A213" s="9">
        <v>5.2750000000000004</v>
      </c>
      <c r="B213" s="10" t="str">
        <f>IF(A213&lt;='Contraintes-déformations'!$G$5,IF(A213&lt;'Contraintes-déformations'!$G$6,'Contraintes-déformations'!$C$6*A213/100,A213/100*'Contraintes-déformations'!$G$9+'Contraintes-déformations'!$G$8),"/")</f>
        <v>/</v>
      </c>
      <c r="C213" s="10">
        <f>IF(A213&lt;'Contraintes-déformations'!$G$6,'Contraintes-déformations'!$C$6*A213/100,'Contraintes-déformations'!$G$3)</f>
        <v>434.78260869565219</v>
      </c>
    </row>
    <row r="214" spans="1:3" x14ac:dyDescent="0.25">
      <c r="A214" s="9">
        <v>5.3</v>
      </c>
      <c r="B214" s="10" t="str">
        <f>IF(A214&lt;='Contraintes-déformations'!$G$5,IF(A214&lt;'Contraintes-déformations'!$G$6,'Contraintes-déformations'!$C$6*A214/100,A214/100*'Contraintes-déformations'!$G$9+'Contraintes-déformations'!$G$8),"/")</f>
        <v>/</v>
      </c>
      <c r="C214" s="10">
        <f>IF(A214&lt;'Contraintes-déformations'!$G$6,'Contraintes-déformations'!$C$6*A214/100,'Contraintes-déformations'!$G$3)</f>
        <v>434.78260869565219</v>
      </c>
    </row>
    <row r="215" spans="1:3" x14ac:dyDescent="0.25">
      <c r="A215" s="9">
        <v>5.3250000000000002</v>
      </c>
      <c r="B215" s="10" t="str">
        <f>IF(A215&lt;='Contraintes-déformations'!$G$5,IF(A215&lt;'Contraintes-déformations'!$G$6,'Contraintes-déformations'!$C$6*A215/100,A215/100*'Contraintes-déformations'!$G$9+'Contraintes-déformations'!$G$8),"/")</f>
        <v>/</v>
      </c>
      <c r="C215" s="10">
        <f>IF(A215&lt;'Contraintes-déformations'!$G$6,'Contraintes-déformations'!$C$6*A215/100,'Contraintes-déformations'!$G$3)</f>
        <v>434.78260869565219</v>
      </c>
    </row>
    <row r="216" spans="1:3" x14ac:dyDescent="0.25">
      <c r="A216" s="9">
        <v>5.35</v>
      </c>
      <c r="B216" s="10" t="str">
        <f>IF(A216&lt;='Contraintes-déformations'!$G$5,IF(A216&lt;'Contraintes-déformations'!$G$6,'Contraintes-déformations'!$C$6*A216/100,A216/100*'Contraintes-déformations'!$G$9+'Contraintes-déformations'!$G$8),"/")</f>
        <v>/</v>
      </c>
      <c r="C216" s="10">
        <f>IF(A216&lt;'Contraintes-déformations'!$G$6,'Contraintes-déformations'!$C$6*A216/100,'Contraintes-déformations'!$G$3)</f>
        <v>434.78260869565219</v>
      </c>
    </row>
    <row r="217" spans="1:3" x14ac:dyDescent="0.25">
      <c r="A217" s="9">
        <v>5.375</v>
      </c>
      <c r="B217" s="10" t="str">
        <f>IF(A217&lt;='Contraintes-déformations'!$G$5,IF(A217&lt;'Contraintes-déformations'!$G$6,'Contraintes-déformations'!$C$6*A217/100,A217/100*'Contraintes-déformations'!$G$9+'Contraintes-déformations'!$G$8),"/")</f>
        <v>/</v>
      </c>
      <c r="C217" s="10">
        <f>IF(A217&lt;'Contraintes-déformations'!$G$6,'Contraintes-déformations'!$C$6*A217/100,'Contraintes-déformations'!$G$3)</f>
        <v>434.78260869565219</v>
      </c>
    </row>
    <row r="218" spans="1:3" x14ac:dyDescent="0.25">
      <c r="A218" s="9">
        <v>5.4</v>
      </c>
      <c r="B218" s="10" t="str">
        <f>IF(A218&lt;='Contraintes-déformations'!$G$5,IF(A218&lt;'Contraintes-déformations'!$G$6,'Contraintes-déformations'!$C$6*A218/100,A218/100*'Contraintes-déformations'!$G$9+'Contraintes-déformations'!$G$8),"/")</f>
        <v>/</v>
      </c>
      <c r="C218" s="10">
        <f>IF(A218&lt;'Contraintes-déformations'!$G$6,'Contraintes-déformations'!$C$6*A218/100,'Contraintes-déformations'!$G$3)</f>
        <v>434.78260869565219</v>
      </c>
    </row>
    <row r="219" spans="1:3" x14ac:dyDescent="0.25">
      <c r="A219" s="9">
        <v>5.4249999999999998</v>
      </c>
      <c r="B219" s="10" t="str">
        <f>IF(A219&lt;='Contraintes-déformations'!$G$5,IF(A219&lt;'Contraintes-déformations'!$G$6,'Contraintes-déformations'!$C$6*A219/100,A219/100*'Contraintes-déformations'!$G$9+'Contraintes-déformations'!$G$8),"/")</f>
        <v>/</v>
      </c>
      <c r="C219" s="10">
        <f>IF(A219&lt;'Contraintes-déformations'!$G$6,'Contraintes-déformations'!$C$6*A219/100,'Contraintes-déformations'!$G$3)</f>
        <v>434.78260869565219</v>
      </c>
    </row>
    <row r="220" spans="1:3" x14ac:dyDescent="0.25">
      <c r="A220" s="9">
        <v>5.45</v>
      </c>
      <c r="B220" s="10" t="str">
        <f>IF(A220&lt;='Contraintes-déformations'!$G$5,IF(A220&lt;'Contraintes-déformations'!$G$6,'Contraintes-déformations'!$C$6*A220/100,A220/100*'Contraintes-déformations'!$G$9+'Contraintes-déformations'!$G$8),"/")</f>
        <v>/</v>
      </c>
      <c r="C220" s="10">
        <f>IF(A220&lt;'Contraintes-déformations'!$G$6,'Contraintes-déformations'!$C$6*A220/100,'Contraintes-déformations'!$G$3)</f>
        <v>434.78260869565219</v>
      </c>
    </row>
    <row r="221" spans="1:3" x14ac:dyDescent="0.25">
      <c r="A221" s="9">
        <v>5.4749999999999996</v>
      </c>
      <c r="B221" s="10" t="str">
        <f>IF(A221&lt;='Contraintes-déformations'!$G$5,IF(A221&lt;'Contraintes-déformations'!$G$6,'Contraintes-déformations'!$C$6*A221/100,A221/100*'Contraintes-déformations'!$G$9+'Contraintes-déformations'!$G$8),"/")</f>
        <v>/</v>
      </c>
      <c r="C221" s="10">
        <f>IF(A221&lt;'Contraintes-déformations'!$G$6,'Contraintes-déformations'!$C$6*A221/100,'Contraintes-déformations'!$G$3)</f>
        <v>434.78260869565219</v>
      </c>
    </row>
    <row r="222" spans="1:3" x14ac:dyDescent="0.25">
      <c r="A222" s="9">
        <v>5.5</v>
      </c>
      <c r="B222" s="10" t="str">
        <f>IF(A222&lt;='Contraintes-déformations'!$G$5,IF(A222&lt;'Contraintes-déformations'!$G$6,'Contraintes-déformations'!$C$6*A222/100,A222/100*'Contraintes-déformations'!$G$9+'Contraintes-déformations'!$G$8),"/")</f>
        <v>/</v>
      </c>
      <c r="C222" s="10">
        <f>IF(A222&lt;'Contraintes-déformations'!$G$6,'Contraintes-déformations'!$C$6*A222/100,'Contraintes-déformations'!$G$3)</f>
        <v>434.78260869565219</v>
      </c>
    </row>
    <row r="223" spans="1:3" x14ac:dyDescent="0.25">
      <c r="A223" s="9">
        <v>5.5250000000000004</v>
      </c>
      <c r="B223" s="10" t="str">
        <f>IF(A223&lt;='Contraintes-déformations'!$G$5,IF(A223&lt;'Contraintes-déformations'!$G$6,'Contraintes-déformations'!$C$6*A223/100,A223/100*'Contraintes-déformations'!$G$9+'Contraintes-déformations'!$G$8),"/")</f>
        <v>/</v>
      </c>
      <c r="C223" s="10">
        <f>IF(A223&lt;'Contraintes-déformations'!$G$6,'Contraintes-déformations'!$C$6*A223/100,'Contraintes-déformations'!$G$3)</f>
        <v>434.78260869565219</v>
      </c>
    </row>
    <row r="224" spans="1:3" x14ac:dyDescent="0.25">
      <c r="A224" s="9">
        <v>5.55</v>
      </c>
      <c r="B224" s="10" t="str">
        <f>IF(A224&lt;='Contraintes-déformations'!$G$5,IF(A224&lt;'Contraintes-déformations'!$G$6,'Contraintes-déformations'!$C$6*A224/100,A224/100*'Contraintes-déformations'!$G$9+'Contraintes-déformations'!$G$8),"/")</f>
        <v>/</v>
      </c>
      <c r="C224" s="10">
        <f>IF(A224&lt;'Contraintes-déformations'!$G$6,'Contraintes-déformations'!$C$6*A224/100,'Contraintes-déformations'!$G$3)</f>
        <v>434.78260869565219</v>
      </c>
    </row>
    <row r="225" spans="1:3" x14ac:dyDescent="0.25">
      <c r="A225" s="9">
        <v>5.5750000000000002</v>
      </c>
      <c r="B225" s="10" t="str">
        <f>IF(A225&lt;='Contraintes-déformations'!$G$5,IF(A225&lt;'Contraintes-déformations'!$G$6,'Contraintes-déformations'!$C$6*A225/100,A225/100*'Contraintes-déformations'!$G$9+'Contraintes-déformations'!$G$8),"/")</f>
        <v>/</v>
      </c>
      <c r="C225" s="10">
        <f>IF(A225&lt;'Contraintes-déformations'!$G$6,'Contraintes-déformations'!$C$6*A225/100,'Contraintes-déformations'!$G$3)</f>
        <v>434.78260869565219</v>
      </c>
    </row>
    <row r="226" spans="1:3" x14ac:dyDescent="0.25">
      <c r="A226" s="9">
        <v>5.6</v>
      </c>
      <c r="B226" s="10" t="str">
        <f>IF(A226&lt;='Contraintes-déformations'!$G$5,IF(A226&lt;'Contraintes-déformations'!$G$6,'Contraintes-déformations'!$C$6*A226/100,A226/100*'Contraintes-déformations'!$G$9+'Contraintes-déformations'!$G$8),"/")</f>
        <v>/</v>
      </c>
      <c r="C226" s="10">
        <f>IF(A226&lt;'Contraintes-déformations'!$G$6,'Contraintes-déformations'!$C$6*A226/100,'Contraintes-déformations'!$G$3)</f>
        <v>434.78260869565219</v>
      </c>
    </row>
    <row r="227" spans="1:3" x14ac:dyDescent="0.25">
      <c r="A227" s="9">
        <v>5.625</v>
      </c>
      <c r="B227" s="10" t="str">
        <f>IF(A227&lt;='Contraintes-déformations'!$G$5,IF(A227&lt;'Contraintes-déformations'!$G$6,'Contraintes-déformations'!$C$6*A227/100,A227/100*'Contraintes-déformations'!$G$9+'Contraintes-déformations'!$G$8),"/")</f>
        <v>/</v>
      </c>
      <c r="C227" s="10">
        <f>IF(A227&lt;'Contraintes-déformations'!$G$6,'Contraintes-déformations'!$C$6*A227/100,'Contraintes-déformations'!$G$3)</f>
        <v>434.78260869565219</v>
      </c>
    </row>
    <row r="228" spans="1:3" x14ac:dyDescent="0.25">
      <c r="A228" s="9">
        <v>5.65</v>
      </c>
      <c r="B228" s="10" t="str">
        <f>IF(A228&lt;='Contraintes-déformations'!$G$5,IF(A228&lt;'Contraintes-déformations'!$G$6,'Contraintes-déformations'!$C$6*A228/100,A228/100*'Contraintes-déformations'!$G$9+'Contraintes-déformations'!$G$8),"/")</f>
        <v>/</v>
      </c>
      <c r="C228" s="10">
        <f>IF(A228&lt;'Contraintes-déformations'!$G$6,'Contraintes-déformations'!$C$6*A228/100,'Contraintes-déformations'!$G$3)</f>
        <v>434.78260869565219</v>
      </c>
    </row>
    <row r="229" spans="1:3" x14ac:dyDescent="0.25">
      <c r="A229" s="9">
        <v>5.6749999999999998</v>
      </c>
      <c r="B229" s="10" t="str">
        <f>IF(A229&lt;='Contraintes-déformations'!$G$5,IF(A229&lt;'Contraintes-déformations'!$G$6,'Contraintes-déformations'!$C$6*A229/100,A229/100*'Contraintes-déformations'!$G$9+'Contraintes-déformations'!$G$8),"/")</f>
        <v>/</v>
      </c>
      <c r="C229" s="10">
        <f>IF(A229&lt;'Contraintes-déformations'!$G$6,'Contraintes-déformations'!$C$6*A229/100,'Contraintes-déformations'!$G$3)</f>
        <v>434.78260869565219</v>
      </c>
    </row>
    <row r="230" spans="1:3" x14ac:dyDescent="0.25">
      <c r="A230" s="9">
        <v>5.7</v>
      </c>
      <c r="B230" s="10" t="str">
        <f>IF(A230&lt;='Contraintes-déformations'!$G$5,IF(A230&lt;'Contraintes-déformations'!$G$6,'Contraintes-déformations'!$C$6*A230/100,A230/100*'Contraintes-déformations'!$G$9+'Contraintes-déformations'!$G$8),"/")</f>
        <v>/</v>
      </c>
      <c r="C230" s="10">
        <f>IF(A230&lt;'Contraintes-déformations'!$G$6,'Contraintes-déformations'!$C$6*A230/100,'Contraintes-déformations'!$G$3)</f>
        <v>434.78260869565219</v>
      </c>
    </row>
    <row r="231" spans="1:3" x14ac:dyDescent="0.25">
      <c r="A231" s="9">
        <v>5.7249999999999996</v>
      </c>
      <c r="B231" s="10" t="str">
        <f>IF(A231&lt;='Contraintes-déformations'!$G$5,IF(A231&lt;'Contraintes-déformations'!$G$6,'Contraintes-déformations'!$C$6*A231/100,A231/100*'Contraintes-déformations'!$G$9+'Contraintes-déformations'!$G$8),"/")</f>
        <v>/</v>
      </c>
      <c r="C231" s="10">
        <f>IF(A231&lt;'Contraintes-déformations'!$G$6,'Contraintes-déformations'!$C$6*A231/100,'Contraintes-déformations'!$G$3)</f>
        <v>434.78260869565219</v>
      </c>
    </row>
    <row r="232" spans="1:3" x14ac:dyDescent="0.25">
      <c r="A232" s="9">
        <v>5.75</v>
      </c>
      <c r="B232" s="10" t="str">
        <f>IF(A232&lt;='Contraintes-déformations'!$G$5,IF(A232&lt;'Contraintes-déformations'!$G$6,'Contraintes-déformations'!$C$6*A232/100,A232/100*'Contraintes-déformations'!$G$9+'Contraintes-déformations'!$G$8),"/")</f>
        <v>/</v>
      </c>
      <c r="C232" s="10">
        <f>IF(A232&lt;'Contraintes-déformations'!$G$6,'Contraintes-déformations'!$C$6*A232/100,'Contraintes-déformations'!$G$3)</f>
        <v>434.78260869565219</v>
      </c>
    </row>
    <row r="233" spans="1:3" x14ac:dyDescent="0.25">
      <c r="A233" s="9">
        <v>5.7750000000000004</v>
      </c>
      <c r="B233" s="10" t="str">
        <f>IF(A233&lt;='Contraintes-déformations'!$G$5,IF(A233&lt;'Contraintes-déformations'!$G$6,'Contraintes-déformations'!$C$6*A233/100,A233/100*'Contraintes-déformations'!$G$9+'Contraintes-déformations'!$G$8),"/")</f>
        <v>/</v>
      </c>
      <c r="C233" s="10">
        <f>IF(A233&lt;'Contraintes-déformations'!$G$6,'Contraintes-déformations'!$C$6*A233/100,'Contraintes-déformations'!$G$3)</f>
        <v>434.78260869565219</v>
      </c>
    </row>
    <row r="234" spans="1:3" x14ac:dyDescent="0.25">
      <c r="A234" s="9">
        <v>5.8</v>
      </c>
      <c r="B234" s="10" t="str">
        <f>IF(A234&lt;='Contraintes-déformations'!$G$5,IF(A234&lt;'Contraintes-déformations'!$G$6,'Contraintes-déformations'!$C$6*A234/100,A234/100*'Contraintes-déformations'!$G$9+'Contraintes-déformations'!$G$8),"/")</f>
        <v>/</v>
      </c>
      <c r="C234" s="10">
        <f>IF(A234&lt;'Contraintes-déformations'!$G$6,'Contraintes-déformations'!$C$6*A234/100,'Contraintes-déformations'!$G$3)</f>
        <v>434.78260869565219</v>
      </c>
    </row>
    <row r="235" spans="1:3" x14ac:dyDescent="0.25">
      <c r="A235" s="9">
        <v>5.8250000000000002</v>
      </c>
      <c r="B235" s="10" t="str">
        <f>IF(A235&lt;='Contraintes-déformations'!$G$5,IF(A235&lt;'Contraintes-déformations'!$G$6,'Contraintes-déformations'!$C$6*A235/100,A235/100*'Contraintes-déformations'!$G$9+'Contraintes-déformations'!$G$8),"/")</f>
        <v>/</v>
      </c>
      <c r="C235" s="10">
        <f>IF(A235&lt;'Contraintes-déformations'!$G$6,'Contraintes-déformations'!$C$6*A235/100,'Contraintes-déformations'!$G$3)</f>
        <v>434.78260869565219</v>
      </c>
    </row>
    <row r="236" spans="1:3" x14ac:dyDescent="0.25">
      <c r="A236" s="9">
        <v>5.85</v>
      </c>
      <c r="B236" s="10" t="str">
        <f>IF(A236&lt;='Contraintes-déformations'!$G$5,IF(A236&lt;'Contraintes-déformations'!$G$6,'Contraintes-déformations'!$C$6*A236/100,A236/100*'Contraintes-déformations'!$G$9+'Contraintes-déformations'!$G$8),"/")</f>
        <v>/</v>
      </c>
      <c r="C236" s="10">
        <f>IF(A236&lt;'Contraintes-déformations'!$G$6,'Contraintes-déformations'!$C$6*A236/100,'Contraintes-déformations'!$G$3)</f>
        <v>434.78260869565219</v>
      </c>
    </row>
    <row r="237" spans="1:3" x14ac:dyDescent="0.25">
      <c r="A237" s="9">
        <v>5.875</v>
      </c>
      <c r="B237" s="10" t="str">
        <f>IF(A237&lt;='Contraintes-déformations'!$G$5,IF(A237&lt;'Contraintes-déformations'!$G$6,'Contraintes-déformations'!$C$6*A237/100,A237/100*'Contraintes-déformations'!$G$9+'Contraintes-déformations'!$G$8),"/")</f>
        <v>/</v>
      </c>
      <c r="C237" s="10">
        <f>IF(A237&lt;'Contraintes-déformations'!$G$6,'Contraintes-déformations'!$C$6*A237/100,'Contraintes-déformations'!$G$3)</f>
        <v>434.78260869565219</v>
      </c>
    </row>
    <row r="238" spans="1:3" x14ac:dyDescent="0.25">
      <c r="A238" s="9">
        <v>5.9</v>
      </c>
      <c r="B238" s="10" t="str">
        <f>IF(A238&lt;='Contraintes-déformations'!$G$5,IF(A238&lt;'Contraintes-déformations'!$G$6,'Contraintes-déformations'!$C$6*A238/100,A238/100*'Contraintes-déformations'!$G$9+'Contraintes-déformations'!$G$8),"/")</f>
        <v>/</v>
      </c>
      <c r="C238" s="10">
        <f>IF(A238&lt;'Contraintes-déformations'!$G$6,'Contraintes-déformations'!$C$6*A238/100,'Contraintes-déformations'!$G$3)</f>
        <v>434.78260869565219</v>
      </c>
    </row>
    <row r="239" spans="1:3" x14ac:dyDescent="0.25">
      <c r="A239" s="9">
        <v>5.9249999999999998</v>
      </c>
      <c r="B239" s="10" t="str">
        <f>IF(A239&lt;='Contraintes-déformations'!$G$5,IF(A239&lt;'Contraintes-déformations'!$G$6,'Contraintes-déformations'!$C$6*A239/100,A239/100*'Contraintes-déformations'!$G$9+'Contraintes-déformations'!$G$8),"/")</f>
        <v>/</v>
      </c>
      <c r="C239" s="10">
        <f>IF(A239&lt;'Contraintes-déformations'!$G$6,'Contraintes-déformations'!$C$6*A239/100,'Contraintes-déformations'!$G$3)</f>
        <v>434.78260869565219</v>
      </c>
    </row>
    <row r="240" spans="1:3" x14ac:dyDescent="0.25">
      <c r="A240" s="9">
        <v>5.95</v>
      </c>
      <c r="B240" s="10" t="str">
        <f>IF(A240&lt;='Contraintes-déformations'!$G$5,IF(A240&lt;'Contraintes-déformations'!$G$6,'Contraintes-déformations'!$C$6*A240/100,A240/100*'Contraintes-déformations'!$G$9+'Contraintes-déformations'!$G$8),"/")</f>
        <v>/</v>
      </c>
      <c r="C240" s="10">
        <f>IF(A240&lt;'Contraintes-déformations'!$G$6,'Contraintes-déformations'!$C$6*A240/100,'Contraintes-déformations'!$G$3)</f>
        <v>434.78260869565219</v>
      </c>
    </row>
    <row r="241" spans="1:3" x14ac:dyDescent="0.25">
      <c r="A241" s="9">
        <v>5.9749999999999996</v>
      </c>
      <c r="B241" s="10" t="str">
        <f>IF(A241&lt;='Contraintes-déformations'!$G$5,IF(A241&lt;'Contraintes-déformations'!$G$6,'Contraintes-déformations'!$C$6*A241/100,A241/100*'Contraintes-déformations'!$G$9+'Contraintes-déformations'!$G$8),"/")</f>
        <v>/</v>
      </c>
      <c r="C241" s="10">
        <f>IF(A241&lt;'Contraintes-déformations'!$G$6,'Contraintes-déformations'!$C$6*A241/100,'Contraintes-déformations'!$G$3)</f>
        <v>434.78260869565219</v>
      </c>
    </row>
    <row r="242" spans="1:3" x14ac:dyDescent="0.25">
      <c r="A242" s="9">
        <v>6</v>
      </c>
      <c r="B242" s="10" t="str">
        <f>IF(A242&lt;='Contraintes-déformations'!$G$5,IF(A242&lt;'Contraintes-déformations'!$G$6,'Contraintes-déformations'!$C$6*A242/100,A242/100*'Contraintes-déformations'!$G$9+'Contraintes-déformations'!$G$8),"/")</f>
        <v>/</v>
      </c>
      <c r="C242" s="10">
        <f>IF(A242&lt;'Contraintes-déformations'!$G$6,'Contraintes-déformations'!$C$6*A242/100,'Contraintes-déformations'!$G$3)</f>
        <v>434.78260869565219</v>
      </c>
    </row>
    <row r="243" spans="1:3" x14ac:dyDescent="0.25">
      <c r="A243" s="9">
        <v>6.0250000000000004</v>
      </c>
      <c r="B243" s="10" t="str">
        <f>IF(A243&lt;='Contraintes-déformations'!$G$5,IF(A243&lt;'Contraintes-déformations'!$G$6,'Contraintes-déformations'!$C$6*A243/100,A243/100*'Contraintes-déformations'!$G$9+'Contraintes-déformations'!$G$8),"/")</f>
        <v>/</v>
      </c>
      <c r="C243" s="10">
        <f>IF(A243&lt;'Contraintes-déformations'!$G$6,'Contraintes-déformations'!$C$6*A243/100,'Contraintes-déformations'!$G$3)</f>
        <v>434.78260869565219</v>
      </c>
    </row>
    <row r="244" spans="1:3" x14ac:dyDescent="0.25">
      <c r="A244" s="9">
        <v>6.05</v>
      </c>
      <c r="B244" s="10" t="str">
        <f>IF(A244&lt;='Contraintes-déformations'!$G$5,IF(A244&lt;'Contraintes-déformations'!$G$6,'Contraintes-déformations'!$C$6*A244/100,A244/100*'Contraintes-déformations'!$G$9+'Contraintes-déformations'!$G$8),"/")</f>
        <v>/</v>
      </c>
      <c r="C244" s="10">
        <f>IF(A244&lt;'Contraintes-déformations'!$G$6,'Contraintes-déformations'!$C$6*A244/100,'Contraintes-déformations'!$G$3)</f>
        <v>434.78260869565219</v>
      </c>
    </row>
    <row r="245" spans="1:3" x14ac:dyDescent="0.25">
      <c r="A245" s="9">
        <v>6.0750000000000002</v>
      </c>
      <c r="B245" s="10" t="str">
        <f>IF(A245&lt;='Contraintes-déformations'!$G$5,IF(A245&lt;'Contraintes-déformations'!$G$6,'Contraintes-déformations'!$C$6*A245/100,A245/100*'Contraintes-déformations'!$G$9+'Contraintes-déformations'!$G$8),"/")</f>
        <v>/</v>
      </c>
      <c r="C245" s="10">
        <f>IF(A245&lt;'Contraintes-déformations'!$G$6,'Contraintes-déformations'!$C$6*A245/100,'Contraintes-déformations'!$G$3)</f>
        <v>434.78260869565219</v>
      </c>
    </row>
    <row r="246" spans="1:3" x14ac:dyDescent="0.25">
      <c r="A246" s="9">
        <v>6.1</v>
      </c>
      <c r="B246" s="10" t="str">
        <f>IF(A246&lt;='Contraintes-déformations'!$G$5,IF(A246&lt;'Contraintes-déformations'!$G$6,'Contraintes-déformations'!$C$6*A246/100,A246/100*'Contraintes-déformations'!$G$9+'Contraintes-déformations'!$G$8),"/")</f>
        <v>/</v>
      </c>
      <c r="C246" s="10">
        <f>IF(A246&lt;'Contraintes-déformations'!$G$6,'Contraintes-déformations'!$C$6*A246/100,'Contraintes-déformations'!$G$3)</f>
        <v>434.78260869565219</v>
      </c>
    </row>
    <row r="247" spans="1:3" x14ac:dyDescent="0.25">
      <c r="A247" s="9">
        <v>6.125</v>
      </c>
      <c r="B247" s="10" t="str">
        <f>IF(A247&lt;='Contraintes-déformations'!$G$5,IF(A247&lt;'Contraintes-déformations'!$G$6,'Contraintes-déformations'!$C$6*A247/100,A247/100*'Contraintes-déformations'!$G$9+'Contraintes-déformations'!$G$8),"/")</f>
        <v>/</v>
      </c>
      <c r="C247" s="10">
        <f>IF(A247&lt;'Contraintes-déformations'!$G$6,'Contraintes-déformations'!$C$6*A247/100,'Contraintes-déformations'!$G$3)</f>
        <v>434.78260869565219</v>
      </c>
    </row>
    <row r="248" spans="1:3" x14ac:dyDescent="0.25">
      <c r="A248" s="9">
        <v>6.15</v>
      </c>
      <c r="B248" s="10" t="str">
        <f>IF(A248&lt;='Contraintes-déformations'!$G$5,IF(A248&lt;'Contraintes-déformations'!$G$6,'Contraintes-déformations'!$C$6*A248/100,A248/100*'Contraintes-déformations'!$G$9+'Contraintes-déformations'!$G$8),"/")</f>
        <v>/</v>
      </c>
      <c r="C248" s="10">
        <f>IF(A248&lt;'Contraintes-déformations'!$G$6,'Contraintes-déformations'!$C$6*A248/100,'Contraintes-déformations'!$G$3)</f>
        <v>434.78260869565219</v>
      </c>
    </row>
    <row r="249" spans="1:3" x14ac:dyDescent="0.25">
      <c r="A249" s="9">
        <v>6.1749999999999998</v>
      </c>
      <c r="B249" s="10" t="str">
        <f>IF(A249&lt;='Contraintes-déformations'!$G$5,IF(A249&lt;'Contraintes-déformations'!$G$6,'Contraintes-déformations'!$C$6*A249/100,A249/100*'Contraintes-déformations'!$G$9+'Contraintes-déformations'!$G$8),"/")</f>
        <v>/</v>
      </c>
      <c r="C249" s="10">
        <f>IF(A249&lt;'Contraintes-déformations'!$G$6,'Contraintes-déformations'!$C$6*A249/100,'Contraintes-déformations'!$G$3)</f>
        <v>434.78260869565219</v>
      </c>
    </row>
    <row r="250" spans="1:3" x14ac:dyDescent="0.25">
      <c r="A250" s="9">
        <v>6.2</v>
      </c>
      <c r="B250" s="10" t="str">
        <f>IF(A250&lt;='Contraintes-déformations'!$G$5,IF(A250&lt;'Contraintes-déformations'!$G$6,'Contraintes-déformations'!$C$6*A250/100,A250/100*'Contraintes-déformations'!$G$9+'Contraintes-déformations'!$G$8),"/")</f>
        <v>/</v>
      </c>
      <c r="C250" s="10">
        <f>IF(A250&lt;'Contraintes-déformations'!$G$6,'Contraintes-déformations'!$C$6*A250/100,'Contraintes-déformations'!$G$3)</f>
        <v>434.78260869565219</v>
      </c>
    </row>
    <row r="251" spans="1:3" x14ac:dyDescent="0.25">
      <c r="A251" s="9">
        <v>6.2249999999999996</v>
      </c>
      <c r="B251" s="10" t="str">
        <f>IF(A251&lt;='Contraintes-déformations'!$G$5,IF(A251&lt;'Contraintes-déformations'!$G$6,'Contraintes-déformations'!$C$6*A251/100,A251/100*'Contraintes-déformations'!$G$9+'Contraintes-déformations'!$G$8),"/")</f>
        <v>/</v>
      </c>
      <c r="C251" s="10">
        <f>IF(A251&lt;'Contraintes-déformations'!$G$6,'Contraintes-déformations'!$C$6*A251/100,'Contraintes-déformations'!$G$3)</f>
        <v>434.78260869565219</v>
      </c>
    </row>
    <row r="252" spans="1:3" x14ac:dyDescent="0.25">
      <c r="A252" s="9">
        <v>6.25</v>
      </c>
      <c r="B252" s="10" t="str">
        <f>IF(A252&lt;='Contraintes-déformations'!$G$5,IF(A252&lt;'Contraintes-déformations'!$G$6,'Contraintes-déformations'!$C$6*A252/100,A252/100*'Contraintes-déformations'!$G$9+'Contraintes-déformations'!$G$8),"/")</f>
        <v>/</v>
      </c>
      <c r="C252" s="10">
        <f>IF(A252&lt;'Contraintes-déformations'!$G$6,'Contraintes-déformations'!$C$6*A252/100,'Contraintes-déformations'!$G$3)</f>
        <v>434.78260869565219</v>
      </c>
    </row>
    <row r="253" spans="1:3" x14ac:dyDescent="0.25">
      <c r="A253" s="9">
        <v>6.2750000000000004</v>
      </c>
      <c r="B253" s="10" t="str">
        <f>IF(A253&lt;='Contraintes-déformations'!$G$5,IF(A253&lt;'Contraintes-déformations'!$G$6,'Contraintes-déformations'!$C$6*A253/100,A253/100*'Contraintes-déformations'!$G$9+'Contraintes-déformations'!$G$8),"/")</f>
        <v>/</v>
      </c>
      <c r="C253" s="10">
        <f>IF(A253&lt;'Contraintes-déformations'!$G$6,'Contraintes-déformations'!$C$6*A253/100,'Contraintes-déformations'!$G$3)</f>
        <v>434.78260869565219</v>
      </c>
    </row>
    <row r="254" spans="1:3" x14ac:dyDescent="0.25">
      <c r="A254" s="9">
        <v>6.3</v>
      </c>
      <c r="B254" s="10" t="str">
        <f>IF(A254&lt;='Contraintes-déformations'!$G$5,IF(A254&lt;'Contraintes-déformations'!$G$6,'Contraintes-déformations'!$C$6*A254/100,A254/100*'Contraintes-déformations'!$G$9+'Contraintes-déformations'!$G$8),"/")</f>
        <v>/</v>
      </c>
      <c r="C254" s="10">
        <f>IF(A254&lt;'Contraintes-déformations'!$G$6,'Contraintes-déformations'!$C$6*A254/100,'Contraintes-déformations'!$G$3)</f>
        <v>434.78260869565219</v>
      </c>
    </row>
    <row r="255" spans="1:3" x14ac:dyDescent="0.25">
      <c r="A255" s="9">
        <v>6.3250000000000002</v>
      </c>
      <c r="B255" s="10" t="str">
        <f>IF(A255&lt;='Contraintes-déformations'!$G$5,IF(A255&lt;'Contraintes-déformations'!$G$6,'Contraintes-déformations'!$C$6*A255/100,A255/100*'Contraintes-déformations'!$G$9+'Contraintes-déformations'!$G$8),"/")</f>
        <v>/</v>
      </c>
      <c r="C255" s="10">
        <f>IF(A255&lt;'Contraintes-déformations'!$G$6,'Contraintes-déformations'!$C$6*A255/100,'Contraintes-déformations'!$G$3)</f>
        <v>434.78260869565219</v>
      </c>
    </row>
    <row r="256" spans="1:3" x14ac:dyDescent="0.25">
      <c r="A256" s="9">
        <v>6.35</v>
      </c>
      <c r="B256" s="10" t="str">
        <f>IF(A256&lt;='Contraintes-déformations'!$G$5,IF(A256&lt;'Contraintes-déformations'!$G$6,'Contraintes-déformations'!$C$6*A256/100,A256/100*'Contraintes-déformations'!$G$9+'Contraintes-déformations'!$G$8),"/")</f>
        <v>/</v>
      </c>
      <c r="C256" s="10">
        <f>IF(A256&lt;'Contraintes-déformations'!$G$6,'Contraintes-déformations'!$C$6*A256/100,'Contraintes-déformations'!$G$3)</f>
        <v>434.78260869565219</v>
      </c>
    </row>
    <row r="257" spans="1:3" x14ac:dyDescent="0.25">
      <c r="A257" s="9">
        <v>6.375</v>
      </c>
      <c r="B257" s="10" t="str">
        <f>IF(A257&lt;='Contraintes-déformations'!$G$5,IF(A257&lt;'Contraintes-déformations'!$G$6,'Contraintes-déformations'!$C$6*A257/100,A257/100*'Contraintes-déformations'!$G$9+'Contraintes-déformations'!$G$8),"/")</f>
        <v>/</v>
      </c>
      <c r="C257" s="10">
        <f>IF(A257&lt;'Contraintes-déformations'!$G$6,'Contraintes-déformations'!$C$6*A257/100,'Contraintes-déformations'!$G$3)</f>
        <v>434.78260869565219</v>
      </c>
    </row>
    <row r="258" spans="1:3" x14ac:dyDescent="0.25">
      <c r="A258" s="9">
        <v>6.4</v>
      </c>
      <c r="B258" s="10" t="str">
        <f>IF(A258&lt;='Contraintes-déformations'!$G$5,IF(A258&lt;'Contraintes-déformations'!$G$6,'Contraintes-déformations'!$C$6*A258/100,A258/100*'Contraintes-déformations'!$G$9+'Contraintes-déformations'!$G$8),"/")</f>
        <v>/</v>
      </c>
      <c r="C258" s="10">
        <f>IF(A258&lt;'Contraintes-déformations'!$G$6,'Contraintes-déformations'!$C$6*A258/100,'Contraintes-déformations'!$G$3)</f>
        <v>434.78260869565219</v>
      </c>
    </row>
    <row r="259" spans="1:3" x14ac:dyDescent="0.25">
      <c r="A259" s="9">
        <v>6.4249999999999998</v>
      </c>
      <c r="B259" s="10" t="str">
        <f>IF(A259&lt;='Contraintes-déformations'!$G$5,IF(A259&lt;'Contraintes-déformations'!$G$6,'Contraintes-déformations'!$C$6*A259/100,A259/100*'Contraintes-déformations'!$G$9+'Contraintes-déformations'!$G$8),"/")</f>
        <v>/</v>
      </c>
      <c r="C259" s="10">
        <f>IF(A259&lt;'Contraintes-déformations'!$G$6,'Contraintes-déformations'!$C$6*A259/100,'Contraintes-déformations'!$G$3)</f>
        <v>434.78260869565219</v>
      </c>
    </row>
    <row r="260" spans="1:3" x14ac:dyDescent="0.25">
      <c r="A260" s="9">
        <v>6.45</v>
      </c>
      <c r="B260" s="10" t="str">
        <f>IF(A260&lt;='Contraintes-déformations'!$G$5,IF(A260&lt;'Contraintes-déformations'!$G$6,'Contraintes-déformations'!$C$6*A260/100,A260/100*'Contraintes-déformations'!$G$9+'Contraintes-déformations'!$G$8),"/")</f>
        <v>/</v>
      </c>
      <c r="C260" s="10">
        <f>IF(A260&lt;'Contraintes-déformations'!$G$6,'Contraintes-déformations'!$C$6*A260/100,'Contraintes-déformations'!$G$3)</f>
        <v>434.78260869565219</v>
      </c>
    </row>
    <row r="261" spans="1:3" x14ac:dyDescent="0.25">
      <c r="A261" s="9">
        <v>6.4749999999999996</v>
      </c>
      <c r="B261" s="10" t="str">
        <f>IF(A261&lt;='Contraintes-déformations'!$G$5,IF(A261&lt;'Contraintes-déformations'!$G$6,'Contraintes-déformations'!$C$6*A261/100,A261/100*'Contraintes-déformations'!$G$9+'Contraintes-déformations'!$G$8),"/")</f>
        <v>/</v>
      </c>
      <c r="C261" s="10">
        <f>IF(A261&lt;'Contraintes-déformations'!$G$6,'Contraintes-déformations'!$C$6*A261/100,'Contraintes-déformations'!$G$3)</f>
        <v>434.78260869565219</v>
      </c>
    </row>
    <row r="262" spans="1:3" x14ac:dyDescent="0.25">
      <c r="A262" s="9">
        <v>6.5</v>
      </c>
      <c r="B262" s="10" t="str">
        <f>IF(A262&lt;='Contraintes-déformations'!$G$5,IF(A262&lt;'Contraintes-déformations'!$G$6,'Contraintes-déformations'!$C$6*A262/100,A262/100*'Contraintes-déformations'!$G$9+'Contraintes-déformations'!$G$8),"/")</f>
        <v>/</v>
      </c>
      <c r="C262" s="10">
        <f>IF(A262&lt;'Contraintes-déformations'!$G$6,'Contraintes-déformations'!$C$6*A262/100,'Contraintes-déformations'!$G$3)</f>
        <v>434.78260869565219</v>
      </c>
    </row>
    <row r="263" spans="1:3" x14ac:dyDescent="0.25">
      <c r="A263" s="9">
        <v>6.5250000000000004</v>
      </c>
      <c r="B263" s="10" t="str">
        <f>IF(A263&lt;='Contraintes-déformations'!$G$5,IF(A263&lt;'Contraintes-déformations'!$G$6,'Contraintes-déformations'!$C$6*A263/100,A263/100*'Contraintes-déformations'!$G$9+'Contraintes-déformations'!$G$8),"/")</f>
        <v>/</v>
      </c>
      <c r="C263" s="10">
        <f>IF(A263&lt;'Contraintes-déformations'!$G$6,'Contraintes-déformations'!$C$6*A263/100,'Contraintes-déformations'!$G$3)</f>
        <v>434.78260869565219</v>
      </c>
    </row>
    <row r="264" spans="1:3" x14ac:dyDescent="0.25">
      <c r="A264" s="9">
        <v>6.55</v>
      </c>
      <c r="B264" s="10" t="str">
        <f>IF(A264&lt;='Contraintes-déformations'!$G$5,IF(A264&lt;'Contraintes-déformations'!$G$6,'Contraintes-déformations'!$C$6*A264/100,A264/100*'Contraintes-déformations'!$G$9+'Contraintes-déformations'!$G$8),"/")</f>
        <v>/</v>
      </c>
      <c r="C264" s="10">
        <f>IF(A264&lt;'Contraintes-déformations'!$G$6,'Contraintes-déformations'!$C$6*A264/100,'Contraintes-déformations'!$G$3)</f>
        <v>434.78260869565219</v>
      </c>
    </row>
    <row r="265" spans="1:3" x14ac:dyDescent="0.25">
      <c r="A265" s="9">
        <v>6.5750000000000002</v>
      </c>
      <c r="B265" s="10" t="str">
        <f>IF(A265&lt;='Contraintes-déformations'!$G$5,IF(A265&lt;'Contraintes-déformations'!$G$6,'Contraintes-déformations'!$C$6*A265/100,A265/100*'Contraintes-déformations'!$G$9+'Contraintes-déformations'!$G$8),"/")</f>
        <v>/</v>
      </c>
      <c r="C265" s="10">
        <f>IF(A265&lt;'Contraintes-déformations'!$G$6,'Contraintes-déformations'!$C$6*A265/100,'Contraintes-déformations'!$G$3)</f>
        <v>434.78260869565219</v>
      </c>
    </row>
    <row r="266" spans="1:3" x14ac:dyDescent="0.25">
      <c r="A266" s="9">
        <v>6.6</v>
      </c>
      <c r="B266" s="10" t="str">
        <f>IF(A266&lt;='Contraintes-déformations'!$G$5,IF(A266&lt;'Contraintes-déformations'!$G$6,'Contraintes-déformations'!$C$6*A266/100,A266/100*'Contraintes-déformations'!$G$9+'Contraintes-déformations'!$G$8),"/")</f>
        <v>/</v>
      </c>
      <c r="C266" s="10">
        <f>IF(A266&lt;'Contraintes-déformations'!$G$6,'Contraintes-déformations'!$C$6*A266/100,'Contraintes-déformations'!$G$3)</f>
        <v>434.78260869565219</v>
      </c>
    </row>
    <row r="267" spans="1:3" x14ac:dyDescent="0.25">
      <c r="A267" s="9">
        <v>6.625</v>
      </c>
      <c r="B267" s="10" t="str">
        <f>IF(A267&lt;='Contraintes-déformations'!$G$5,IF(A267&lt;'Contraintes-déformations'!$G$6,'Contraintes-déformations'!$C$6*A267/100,A267/100*'Contraintes-déformations'!$G$9+'Contraintes-déformations'!$G$8),"/")</f>
        <v>/</v>
      </c>
      <c r="C267" s="10">
        <f>IF(A267&lt;'Contraintes-déformations'!$G$6,'Contraintes-déformations'!$C$6*A267/100,'Contraintes-déformations'!$G$3)</f>
        <v>434.78260869565219</v>
      </c>
    </row>
    <row r="268" spans="1:3" x14ac:dyDescent="0.25">
      <c r="A268" s="9">
        <v>6.65</v>
      </c>
      <c r="B268" s="10" t="str">
        <f>IF(A268&lt;='Contraintes-déformations'!$G$5,IF(A268&lt;'Contraintes-déformations'!$G$6,'Contraintes-déformations'!$C$6*A268/100,A268/100*'Contraintes-déformations'!$G$9+'Contraintes-déformations'!$G$8),"/")</f>
        <v>/</v>
      </c>
      <c r="C268" s="10">
        <f>IF(A268&lt;'Contraintes-déformations'!$G$6,'Contraintes-déformations'!$C$6*A268/100,'Contraintes-déformations'!$G$3)</f>
        <v>434.78260869565219</v>
      </c>
    </row>
    <row r="269" spans="1:3" x14ac:dyDescent="0.25">
      <c r="A269" s="9">
        <v>6.6749999999999998</v>
      </c>
      <c r="B269" s="10" t="str">
        <f>IF(A269&lt;='Contraintes-déformations'!$G$5,IF(A269&lt;'Contraintes-déformations'!$G$6,'Contraintes-déformations'!$C$6*A269/100,A269/100*'Contraintes-déformations'!$G$9+'Contraintes-déformations'!$G$8),"/")</f>
        <v>/</v>
      </c>
      <c r="C269" s="10">
        <f>IF(A269&lt;'Contraintes-déformations'!$G$6,'Contraintes-déformations'!$C$6*A269/100,'Contraintes-déformations'!$G$3)</f>
        <v>434.78260869565219</v>
      </c>
    </row>
    <row r="270" spans="1:3" x14ac:dyDescent="0.25">
      <c r="A270" s="9">
        <v>6.7</v>
      </c>
      <c r="B270" s="10" t="str">
        <f>IF(A270&lt;='Contraintes-déformations'!$G$5,IF(A270&lt;'Contraintes-déformations'!$G$6,'Contraintes-déformations'!$C$6*A270/100,A270/100*'Contraintes-déformations'!$G$9+'Contraintes-déformations'!$G$8),"/")</f>
        <v>/</v>
      </c>
      <c r="C270" s="10">
        <f>IF(A270&lt;'Contraintes-déformations'!$G$6,'Contraintes-déformations'!$C$6*A270/100,'Contraintes-déformations'!$G$3)</f>
        <v>434.78260869565219</v>
      </c>
    </row>
    <row r="271" spans="1:3" x14ac:dyDescent="0.25">
      <c r="A271" s="9">
        <v>6.7249999999999996</v>
      </c>
      <c r="B271" s="10" t="str">
        <f>IF(A271&lt;='Contraintes-déformations'!$G$5,IF(A271&lt;'Contraintes-déformations'!$G$6,'Contraintes-déformations'!$C$6*A271/100,A271/100*'Contraintes-déformations'!$G$9+'Contraintes-déformations'!$G$8),"/")</f>
        <v>/</v>
      </c>
      <c r="C271" s="10">
        <f>IF(A271&lt;'Contraintes-déformations'!$G$6,'Contraintes-déformations'!$C$6*A271/100,'Contraintes-déformations'!$G$3)</f>
        <v>434.78260869565219</v>
      </c>
    </row>
    <row r="272" spans="1:3" x14ac:dyDescent="0.25">
      <c r="A272" s="9">
        <v>6.75</v>
      </c>
      <c r="B272" s="10" t="str">
        <f>IF(A272&lt;='Contraintes-déformations'!$G$5,IF(A272&lt;'Contraintes-déformations'!$G$6,'Contraintes-déformations'!$C$6*A272/100,A272/100*'Contraintes-déformations'!$G$9+'Contraintes-déformations'!$G$8),"/")</f>
        <v>/</v>
      </c>
      <c r="C272" s="10">
        <f>IF(A272&lt;'Contraintes-déformations'!$G$6,'Contraintes-déformations'!$C$6*A272/100,'Contraintes-déformations'!$G$3)</f>
        <v>434.78260869565219</v>
      </c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Contraintes-déformations</vt:lpstr>
      <vt:lpstr>Calculs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2013-05-27T21:19:02Z</dcterms:modified>
  <cp:category>www.eurocode-2.fr</cp:category>
</cp:coreProperties>
</file>